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9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9월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<sst xmlns="http://schemas.openxmlformats.org/spreadsheetml/2006/main" count="174" uniqueCount="83">
  <si>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</si>
  <si>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</si>
  <si>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</si>
  <si>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</si>
  <si>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</si>
  <si>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</si>
  <si>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</si>
  <si>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</si>
  <si>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</si>
  <si>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</si>
  <si>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</si>
  <si>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</si>
  <si>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</si>
  <si>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</si>
  <si>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</si>
  <si>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</si>
  <si>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</si>
  <si>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</si>
  <si>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</si>
  <si>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</si>
  <si>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</si>
  <si>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</si>
  <si>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</si>
  <si>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</si>
  <si>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</si>
  <si>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</si>
  <si>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</si>
  <si>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</si>
  <si>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</si>
  <si>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</si>
  <si>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</si>
  <si>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</si>
  <si>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</si>
  <si>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</si>
  <si>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</si>
  <si>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</si>
  <si>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</si>
  <si>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</si>
  <si>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</si>
  <si>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</si>
  <si>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</si>
  <si>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</si>
  <si>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</si>
  <si>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</si>
  <si>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</si>
  <si>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</si>
  <si>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</si>
  <si>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</si>
  <si>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</si>
  <si>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</si>
  <si>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</si>
  <si>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</si>
  <si>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</si>
  <si>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</si>
  <si>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</si>
  <si>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</si>
  <si>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</si>
  <si>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</si>
  <si>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</si>
  <si>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</si>
  <si>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</si>
  <si>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</si>
  <si>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</si>
  <si>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</si>
  <si>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</si>
  <si>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</si>
  <si>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</si>
  <si>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</si>
  <si>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</si>
  <si>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</si>
  <si>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</si>
  <si>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</si>
  <si>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</si>
  <si>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</si>
  <si>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</si>
  <si>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r>
      <t>결연후원금 이무</t>
    </r>
    <r>
      <rPr>
        <sz val="8"/>
        <rFont val="맑은 고딕"/>
        <family val="3"/>
      </rPr>
      <t>○, 김태○</t>
    </r>
  </si>
  <si>
    <t>아쿠아 강사료 및 이용료 240,000원</t>
  </si>
  <si>
    <t>2017년 9월 바다의별 후원금 결산서</t>
  </si>
  <si>
    <t>2017. 9. 30일 기준 (단위 : 원)</t>
  </si>
  <si>
    <t>2017년도 9월 바다의별 비지정후원금 사용내역(직,간접비)</t>
  </si>
  <si>
    <t>2017년도 9월 바다의별 지정후원금 사용내역(직,간접비)</t>
  </si>
  <si>
    <t>고용보험 환급(-2,823,830원)</t>
  </si>
  <si>
    <t>수*******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</si>
</sst>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3" sqref="C1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78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8142936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415000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691500</v>
      </c>
      <c r="I8" s="46">
        <f t="shared" si="0"/>
        <v>0.12061053523868327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8557936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107340</v>
      </c>
      <c r="I10" s="46">
        <f t="shared" si="0"/>
        <v>0.018722103908199946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16512647</v>
      </c>
      <c r="C14" s="97" t="s">
        <v>69</v>
      </c>
      <c r="D14" s="80">
        <v>11027313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364100</v>
      </c>
      <c r="I14" s="46">
        <f t="shared" si="0"/>
        <v>0.0635058508754947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5485334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863040</v>
      </c>
      <c r="I15" s="46">
        <f t="shared" si="0"/>
        <v>0.1505303200757675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8557936</v>
      </c>
      <c r="C16" s="99" t="s">
        <v>72</v>
      </c>
      <c r="D16" s="83">
        <v>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33740</v>
      </c>
      <c r="I16" s="46">
        <f t="shared" si="0"/>
        <v>0.0058848871423762454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3659940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757840</v>
      </c>
      <c r="I17" s="46">
        <f t="shared" si="0"/>
        <v>0.13218147219853035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21410643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30000</v>
      </c>
      <c r="I18" s="46">
        <f t="shared" si="0"/>
        <v>0.005232561181721617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25070583</v>
      </c>
      <c r="C19" s="95">
        <f>C17+C18</f>
        <v>25070583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-2673390</v>
      </c>
      <c r="K19" s="46">
        <f t="shared" si="1"/>
        <v>1.289381158392777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0</v>
      </c>
      <c r="I21" s="46">
        <f t="shared" si="0"/>
        <v>0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6">
        <v>7973724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715000</v>
      </c>
      <c r="I22" s="46">
        <f t="shared" si="0"/>
        <v>0.12470937483103188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2">
        <v>13436919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21410643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46400</v>
      </c>
      <c r="I26" s="46">
        <f t="shared" si="0"/>
        <v>0.008093027961062768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168530</v>
      </c>
      <c r="I28" s="46">
        <f t="shared" si="0"/>
        <v>0.029394784531851473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1955840</v>
      </c>
      <c r="I29" s="46">
        <f t="shared" si="0"/>
        <v>0.34113508205528026</v>
      </c>
      <c r="J29" s="45">
        <f>'2017년 지정후원 직간접비사용내역'!H29+'2017년 지정후원 직간접비사용내역'!I29</f>
        <v>480000</v>
      </c>
      <c r="K29" s="46">
        <f t="shared" si="1"/>
        <v>-0.23150492671422163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120000</v>
      </c>
      <c r="K30" s="46">
        <f>J30/$J$31</f>
        <v>-0.057876231678555407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5733330</v>
      </c>
      <c r="I31" s="52">
        <f>SUM(H5:H10,H14:H18,H22:H30)/$H$31</f>
        <v>1</v>
      </c>
      <c r="J31" s="51">
        <f>SUM(J5:J30)</f>
        <v>-2073390</v>
      </c>
      <c r="K31" s="52">
        <f>SUM(J5:J10,J14:J18,J22:J30)/$J$31</f>
        <v>-0.28938115839277706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B39" sqref="B39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8139000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3936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691500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107340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364100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863040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33740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757840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30000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715000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46400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168530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1955840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73</v>
      </c>
      <c r="H30" s="74">
        <v>0</v>
      </c>
      <c r="I30" s="75">
        <v>0</v>
      </c>
      <c r="J30" s="110"/>
    </row>
    <row r="31" spans="1:13" ht="27" customHeight="1" thickBot="1">
      <c r="A31" s="30" t="s">
        <v>12</v>
      </c>
      <c r="B31" s="31"/>
      <c r="C31" s="31">
        <f>C5+C6</f>
        <v>8142936</v>
      </c>
      <c r="D31" s="32"/>
      <c r="E31" s="57"/>
      <c r="F31" s="154" t="s">
        <v>22</v>
      </c>
      <c r="G31" s="155"/>
      <c r="H31" s="33">
        <f>SUM(H5:H30)</f>
        <v>5733330</v>
      </c>
      <c r="I31" s="34">
        <f>SUM(I5:I30)</f>
        <v>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7">
      <selection activeCell="D10" sqref="D10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80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120000</v>
      </c>
      <c r="D5" s="106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215000</v>
      </c>
      <c r="D6" s="106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80000</v>
      </c>
      <c r="D7" s="112" t="s">
        <v>82</v>
      </c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1"/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-2673390</v>
      </c>
      <c r="J19" s="107" t="s">
        <v>81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480000</v>
      </c>
      <c r="I29" s="71">
        <v>0</v>
      </c>
      <c r="J29" s="25" t="s">
        <v>76</v>
      </c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120000</v>
      </c>
      <c r="I30" s="75">
        <v>0</v>
      </c>
      <c r="J30" s="58" t="s">
        <v>75</v>
      </c>
    </row>
    <row r="31" spans="1:13" ht="27" customHeight="1" thickBot="1">
      <c r="A31" s="30" t="s">
        <v>12</v>
      </c>
      <c r="B31" s="31"/>
      <c r="C31" s="31">
        <f>C5+C6+C7+C8+C9</f>
        <v>415000</v>
      </c>
      <c r="D31" s="32"/>
      <c r="E31" s="57"/>
      <c r="F31" s="154" t="s">
        <v>22</v>
      </c>
      <c r="G31" s="155"/>
      <c r="H31" s="33">
        <f>SUM(H5:H30)</f>
        <v>600000</v>
      </c>
      <c r="I31" s="34">
        <f>SUM(I5:I30)</f>
        <v>-2673390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2017-10-10T06:03:33Z</cp:lastPrinted>
  <dcterms:created xsi:type="dcterms:W3CDTF">2004-08-24T01:54:40Z</dcterms:created>
  <dcterms:modified xsi:type="dcterms:W3CDTF">2018-03-14T07:16:24Z</dcterms:modified>
  <cp:category/>
  <cp:version/>
  <cp:contentType/>
  <cp:contentStatus/>
</cp:coreProperties>
</file>