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95" windowHeight="8595" tabRatio="763" activeTab="0"/>
  </bookViews>
  <sheets>
    <sheet name="2023년 4분기 결산서 " sheetId="1" r:id="rId1"/>
    <sheet name="비지정후원금 사용내역" sheetId="2" r:id="rId2"/>
    <sheet name="지정후원금 사용내역" sheetId="3" r:id="rId3"/>
  </sheets>
  <definedNames>
    <definedName name="_xlnm.Print_Area" localSheetId="0">'2023년 4분기 결산서 '!$B$1:$M$33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32" authorId="0">
      <text>
        <r>
          <rPr>
            <b/>
            <sz val="9"/>
            <rFont val="돋움"/>
            <family val="3"/>
          </rPr>
          <t>직접비비율</t>
        </r>
      </text>
    </comment>
    <comment ref="L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<sst xmlns="http://schemas.openxmlformats.org/spreadsheetml/2006/main" count="174" uniqueCount="84">
  <si>
    <t>후원금수입</t>
  </si>
  <si>
    <t>공공요금</t>
  </si>
  <si>
    <t>제세공과금</t>
  </si>
  <si>
    <t>인건비</t>
  </si>
  <si>
    <t>업무추진비</t>
  </si>
  <si>
    <t>기관운영비</t>
  </si>
  <si>
    <t>시설장비유지비</t>
  </si>
  <si>
    <t>총 합계</t>
  </si>
  <si>
    <t>회의비</t>
  </si>
  <si>
    <t>차량비</t>
  </si>
  <si>
    <t>시설비</t>
  </si>
  <si>
    <t>직접비</t>
  </si>
  <si>
    <t>간접비</t>
  </si>
  <si>
    <t>합   계</t>
  </si>
  <si>
    <t>자산취득비</t>
  </si>
  <si>
    <t>기타운영비</t>
  </si>
  <si>
    <t>기타후생경비</t>
  </si>
  <si>
    <t>비지정</t>
  </si>
  <si>
    <t>비율</t>
  </si>
  <si>
    <t>후원금수입</t>
  </si>
  <si>
    <t>비지정후원금</t>
  </si>
  <si>
    <t>인건비</t>
  </si>
  <si>
    <t>지정후원금</t>
  </si>
  <si>
    <t>제수당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</si>
  <si>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</si>
  <si>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</si>
  <si>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</si>
  <si>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</si>
  <si>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</si>
  <si>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</si>
  <si>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</si>
  <si>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사무비</t>
  </si>
  <si>
    <t>사무비</t>
  </si>
  <si>
    <t>재산조성비</t>
  </si>
  <si>
    <t>간접비/직접비 비율</t>
  </si>
  <si>
    <t>사회복지법인 바다의별 후원금 결산서</t>
  </si>
  <si>
    <t>전출금</t>
  </si>
  <si>
    <t>시설전출금(후원금)</t>
  </si>
  <si>
    <t>(단위 : 원)</t>
  </si>
  <si>
    <t>사회보험 사용자부담분</t>
  </si>
  <si>
    <t>KT전화요금</t>
  </si>
  <si>
    <t>전출금</t>
  </si>
  <si>
    <t>지정후원금(수도원)</t>
  </si>
  <si>
    <t>지정후원금(의료비)</t>
  </si>
  <si>
    <t>비  고</t>
  </si>
  <si>
    <t>과  목</t>
  </si>
  <si>
    <t>금  액</t>
  </si>
  <si>
    <t>급 여</t>
  </si>
  <si>
    <t>여 비</t>
  </si>
  <si>
    <t>전월 이월금</t>
  </si>
  <si>
    <t>▣ 후원금 총괄</t>
  </si>
  <si>
    <t>합   계</t>
  </si>
  <si>
    <t>금 액</t>
  </si>
  <si>
    <t>합 계</t>
  </si>
  <si>
    <t>구    분</t>
  </si>
  <si>
    <t>차월 이월금</t>
  </si>
  <si>
    <t>비 고</t>
  </si>
  <si>
    <t>수 입</t>
  </si>
  <si>
    <t>지 출</t>
  </si>
  <si>
    <t>지 정</t>
  </si>
  <si>
    <t>세    입</t>
  </si>
  <si>
    <t>세    출</t>
  </si>
  <si>
    <t>총 계</t>
  </si>
  <si>
    <t>상여금</t>
  </si>
  <si>
    <t>예금이자 포함</t>
  </si>
  <si>
    <t>예금이자 포함</t>
  </si>
  <si>
    <t>지정후원금(의료비)</t>
  </si>
  <si>
    <t>하늘의별 전출금(후원금)</t>
  </si>
  <si>
    <t>직업재활 전출금(후원금)</t>
  </si>
  <si>
    <t>몬띠요양원 전출금(후원금)</t>
  </si>
  <si>
    <t>법인직원 급여</t>
  </si>
  <si>
    <t>법인직원 제수당</t>
  </si>
  <si>
    <t>법인직원 퇴직연금</t>
  </si>
  <si>
    <t>바다의별 전출금(후원금)</t>
  </si>
  <si>
    <t>노동법률자문료</t>
  </si>
  <si>
    <t>몬띠의집 전출금(후원금)</t>
  </si>
  <si>
    <t>산하시설 환경개선사업 지원</t>
  </si>
  <si>
    <t>(2023년 4/4분기)</t>
  </si>
  <si>
    <r>
      <t xml:space="preserve">2023년도 4/4분기 사회복지법인 바다의별 </t>
    </r>
    <r>
      <rPr>
        <b/>
        <sz val="16"/>
        <color indexed="30"/>
        <rFont val="맑은 고딕"/>
        <family val="3"/>
      </rPr>
      <t>비지정후원금</t>
    </r>
    <r>
      <rPr>
        <b/>
        <sz val="16"/>
        <rFont val="맑은 고딕"/>
        <family val="3"/>
      </rPr>
      <t xml:space="preserve"> 사용내역(직,간접비)</t>
    </r>
  </si>
  <si>
    <r>
      <t xml:space="preserve">2023년도 4/4분기 사회복지법인 바다의별 </t>
    </r>
    <r>
      <rPr>
        <b/>
        <sz val="16"/>
        <color indexed="60"/>
        <rFont val="맑은 고딕"/>
        <family val="3"/>
      </rPr>
      <t>지정후원금</t>
    </r>
    <r>
      <rPr>
        <b/>
        <sz val="16"/>
        <rFont val="맑은 고딕"/>
        <family val="3"/>
      </rPr>
      <t xml:space="preserve"> 사용내역(직,간접비)</t>
    </r>
  </si>
  <si>
    <t>법인직원 상여금</t>
  </si>
  <si>
    <t>법인 이사회 참석수당, 이사회 다과구입</t>
  </si>
  <si>
    <t>CMS수수료 및 사용료, 복합기렌탈 요금</t>
  </si>
  <si>
    <t>하천점사용료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</si>
</sst>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64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b/>
      <sz val="16"/>
      <name val="맑은 고딕"/>
      <family val="3"/>
    </font>
    <font>
      <b/>
      <sz val="16"/>
      <color indexed="30"/>
      <name val="맑은 고딕"/>
      <family val="3"/>
    </font>
    <font>
      <b/>
      <sz val="16"/>
      <color indexed="6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0"/>
      <color indexed="10"/>
      <name val="맑은 고딕"/>
      <family val="3"/>
    </font>
    <font>
      <sz val="9"/>
      <name val="맑은 고딕"/>
      <family val="3"/>
    </font>
    <font>
      <b/>
      <sz val="20"/>
      <name val="맑은 고딕"/>
      <family val="3"/>
    </font>
    <font>
      <b/>
      <sz val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sz val="8"/>
      <name val="Calibri"/>
      <family val="3"/>
    </font>
    <font>
      <b/>
      <sz val="10"/>
      <color rgb="FFFF0000"/>
      <name val="Calibri"/>
      <family val="3"/>
    </font>
    <font>
      <sz val="9"/>
      <name val="Calibri"/>
      <family val="3"/>
    </font>
    <font>
      <b/>
      <sz val="20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53" fillId="0" borderId="0" xfId="0" applyFont="1" applyAlignment="1">
      <alignment/>
    </xf>
    <xf numFmtId="176" fontId="54" fillId="0" borderId="0" xfId="0" applyNumberFormat="1" applyFont="1" applyAlignment="1">
      <alignment horizontal="center" vertical="center"/>
    </xf>
    <xf numFmtId="176" fontId="54" fillId="0" borderId="0" xfId="0" applyNumberFormat="1" applyFont="1" applyAlignment="1">
      <alignment vertical="center"/>
    </xf>
    <xf numFmtId="176" fontId="54" fillId="0" borderId="0" xfId="0" applyNumberFormat="1" applyFont="1" applyAlignment="1">
      <alignment horizontal="right"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5" fillId="33" borderId="11" xfId="0" applyNumberFormat="1" applyFont="1" applyFill="1" applyBorder="1" applyAlignment="1">
      <alignment horizontal="center" vertical="center"/>
    </xf>
    <xf numFmtId="176" fontId="55" fillId="33" borderId="12" xfId="0" applyNumberFormat="1" applyFont="1" applyFill="1" applyBorder="1" applyAlignment="1">
      <alignment horizontal="center" vertical="center"/>
    </xf>
    <xf numFmtId="176" fontId="55" fillId="33" borderId="13" xfId="0" applyNumberFormat="1" applyFont="1" applyFill="1" applyBorder="1" applyAlignment="1">
      <alignment horizontal="center" vertical="center"/>
    </xf>
    <xf numFmtId="176" fontId="56" fillId="33" borderId="14" xfId="0" applyNumberFormat="1" applyFont="1" applyFill="1" applyBorder="1" applyAlignment="1">
      <alignment horizontal="center" vertical="center"/>
    </xf>
    <xf numFmtId="176" fontId="56" fillId="33" borderId="10" xfId="0" applyNumberFormat="1" applyFont="1" applyFill="1" applyBorder="1" applyAlignment="1">
      <alignment vertical="center"/>
    </xf>
    <xf numFmtId="176" fontId="56" fillId="33" borderId="11" xfId="0" applyNumberFormat="1" applyFont="1" applyFill="1" applyBorder="1" applyAlignment="1">
      <alignment vertical="center"/>
    </xf>
    <xf numFmtId="176" fontId="56" fillId="34" borderId="15" xfId="0" applyNumberFormat="1" applyFont="1" applyFill="1" applyBorder="1" applyAlignment="1">
      <alignment horizontal="right" vertical="center"/>
    </xf>
    <xf numFmtId="176" fontId="56" fillId="34" borderId="16" xfId="0" applyNumberFormat="1" applyFont="1" applyFill="1" applyBorder="1" applyAlignment="1">
      <alignment horizontal="right" vertical="center"/>
    </xf>
    <xf numFmtId="176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176" fontId="55" fillId="33" borderId="17" xfId="0" applyNumberFormat="1" applyFont="1" applyFill="1" applyBorder="1" applyAlignment="1">
      <alignment horizontal="center" vertical="center"/>
    </xf>
    <xf numFmtId="176" fontId="55" fillId="33" borderId="18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vertical="center"/>
    </xf>
    <xf numFmtId="176" fontId="55" fillId="33" borderId="11" xfId="0" applyNumberFormat="1" applyFont="1" applyFill="1" applyBorder="1" applyAlignment="1">
      <alignment vertical="center"/>
    </xf>
    <xf numFmtId="176" fontId="55" fillId="33" borderId="14" xfId="0" applyNumberFormat="1" applyFont="1" applyFill="1" applyBorder="1" applyAlignment="1">
      <alignment vertical="center"/>
    </xf>
    <xf numFmtId="177" fontId="55" fillId="33" borderId="11" xfId="0" applyNumberFormat="1" applyFont="1" applyFill="1" applyBorder="1" applyAlignment="1">
      <alignment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4" fillId="0" borderId="19" xfId="0" applyNumberFormat="1" applyFont="1" applyFill="1" applyBorder="1" applyAlignment="1">
      <alignment vertical="center"/>
    </xf>
    <xf numFmtId="176" fontId="54" fillId="0" borderId="20" xfId="0" applyNumberFormat="1" applyFont="1" applyFill="1" applyBorder="1" applyAlignment="1">
      <alignment vertical="center"/>
    </xf>
    <xf numFmtId="177" fontId="56" fillId="34" borderId="15" xfId="43" applyNumberFormat="1" applyFont="1" applyFill="1" applyBorder="1" applyAlignment="1">
      <alignment horizontal="right" vertical="center"/>
    </xf>
    <xf numFmtId="177" fontId="56" fillId="34" borderId="16" xfId="43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21" xfId="0" applyNumberFormat="1" applyFont="1" applyFill="1" applyBorder="1" applyAlignment="1">
      <alignment vertical="center" wrapText="1"/>
    </xf>
    <xf numFmtId="176" fontId="4" fillId="0" borderId="22" xfId="0" applyNumberFormat="1" applyFont="1" applyFill="1" applyBorder="1" applyAlignment="1">
      <alignment vertical="center" wrapText="1"/>
    </xf>
    <xf numFmtId="176" fontId="54" fillId="0" borderId="0" xfId="0" applyNumberFormat="1" applyFont="1" applyBorder="1" applyAlignment="1">
      <alignment vertical="center"/>
    </xf>
    <xf numFmtId="176" fontId="54" fillId="0" borderId="23" xfId="0" applyNumberFormat="1" applyFont="1" applyBorder="1" applyAlignment="1">
      <alignment vertical="center"/>
    </xf>
    <xf numFmtId="176" fontId="54" fillId="35" borderId="0" xfId="0" applyNumberFormat="1" applyFont="1" applyFill="1" applyBorder="1" applyAlignment="1">
      <alignment horizontal="right" vertical="center"/>
    </xf>
    <xf numFmtId="176" fontId="54" fillId="35" borderId="19" xfId="0" applyNumberFormat="1" applyFont="1" applyFill="1" applyBorder="1" applyAlignment="1">
      <alignment horizontal="right" vertical="center"/>
    </xf>
    <xf numFmtId="176" fontId="55" fillId="33" borderId="14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4" fillId="0" borderId="24" xfId="0" applyNumberFormat="1" applyFont="1" applyBorder="1" applyAlignment="1">
      <alignment horizontal="center" vertical="center"/>
    </xf>
    <xf numFmtId="176" fontId="54" fillId="35" borderId="25" xfId="0" applyNumberFormat="1" applyFont="1" applyFill="1" applyBorder="1" applyAlignment="1">
      <alignment horizontal="right" vertical="center"/>
    </xf>
    <xf numFmtId="176" fontId="54" fillId="35" borderId="26" xfId="0" applyNumberFormat="1" applyFont="1" applyFill="1" applyBorder="1" applyAlignment="1">
      <alignment horizontal="right" vertical="center"/>
    </xf>
    <xf numFmtId="176" fontId="54" fillId="0" borderId="20" xfId="0" applyNumberFormat="1" applyFont="1" applyFill="1" applyBorder="1" applyAlignment="1">
      <alignment horizontal="center" vertical="center" shrinkToFit="1"/>
    </xf>
    <xf numFmtId="176" fontId="54" fillId="35" borderId="0" xfId="0" applyNumberFormat="1" applyFont="1" applyFill="1" applyBorder="1" applyAlignment="1">
      <alignment vertical="center"/>
    </xf>
    <xf numFmtId="176" fontId="54" fillId="35" borderId="20" xfId="0" applyNumberFormat="1" applyFont="1" applyFill="1" applyBorder="1" applyAlignment="1">
      <alignment vertical="center"/>
    </xf>
    <xf numFmtId="176" fontId="54" fillId="35" borderId="0" xfId="0" applyNumberFormat="1" applyFont="1" applyFill="1" applyBorder="1" applyAlignment="1">
      <alignment horizontal="center" vertical="center"/>
    </xf>
    <xf numFmtId="176" fontId="54" fillId="35" borderId="27" xfId="0" applyNumberFormat="1" applyFont="1" applyFill="1" applyBorder="1" applyAlignment="1">
      <alignment vertical="center"/>
    </xf>
    <xf numFmtId="176" fontId="55" fillId="35" borderId="20" xfId="0" applyNumberFormat="1" applyFont="1" applyFill="1" applyBorder="1" applyAlignment="1">
      <alignment vertical="center"/>
    </xf>
    <xf numFmtId="176" fontId="56" fillId="35" borderId="20" xfId="0" applyNumberFormat="1" applyFont="1" applyFill="1" applyBorder="1" applyAlignment="1">
      <alignment vertical="center"/>
    </xf>
    <xf numFmtId="176" fontId="55" fillId="35" borderId="19" xfId="0" applyNumberFormat="1" applyFont="1" applyFill="1" applyBorder="1" applyAlignment="1">
      <alignment vertical="center"/>
    </xf>
    <xf numFmtId="176" fontId="54" fillId="34" borderId="13" xfId="0" applyNumberFormat="1" applyFont="1" applyFill="1" applyBorder="1" applyAlignment="1">
      <alignment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176" fontId="54" fillId="2" borderId="28" xfId="0" applyNumberFormat="1" applyFont="1" applyFill="1" applyBorder="1" applyAlignment="1">
      <alignment horizontal="center" vertical="center" shrinkToFit="1"/>
    </xf>
    <xf numFmtId="176" fontId="55" fillId="33" borderId="29" xfId="0" applyNumberFormat="1" applyFont="1" applyFill="1" applyBorder="1" applyAlignment="1">
      <alignment vertical="center"/>
    </xf>
    <xf numFmtId="176" fontId="56" fillId="34" borderId="30" xfId="0" applyNumberFormat="1" applyFont="1" applyFill="1" applyBorder="1" applyAlignment="1">
      <alignment vertical="center"/>
    </xf>
    <xf numFmtId="176" fontId="54" fillId="35" borderId="31" xfId="0" applyNumberFormat="1" applyFont="1" applyFill="1" applyBorder="1" applyAlignment="1">
      <alignment horizontal="center" vertical="center"/>
    </xf>
    <xf numFmtId="176" fontId="54" fillId="35" borderId="32" xfId="0" applyNumberFormat="1" applyFont="1" applyFill="1" applyBorder="1" applyAlignment="1">
      <alignment horizontal="center" vertical="center" shrinkToFit="1"/>
    </xf>
    <xf numFmtId="176" fontId="54" fillId="35" borderId="33" xfId="0" applyNumberFormat="1" applyFont="1" applyFill="1" applyBorder="1" applyAlignment="1">
      <alignment horizontal="center" vertical="center" shrinkToFit="1"/>
    </xf>
    <xf numFmtId="176" fontId="54" fillId="35" borderId="31" xfId="0" applyNumberFormat="1" applyFont="1" applyFill="1" applyBorder="1" applyAlignment="1">
      <alignment horizontal="right" vertical="center"/>
    </xf>
    <xf numFmtId="176" fontId="54" fillId="35" borderId="32" xfId="0" applyNumberFormat="1" applyFont="1" applyFill="1" applyBorder="1" applyAlignment="1">
      <alignment horizontal="right" vertical="center"/>
    </xf>
    <xf numFmtId="176" fontId="54" fillId="35" borderId="33" xfId="0" applyNumberFormat="1" applyFont="1" applyFill="1" applyBorder="1" applyAlignment="1">
      <alignment horizontal="right" vertical="center"/>
    </xf>
    <xf numFmtId="176" fontId="54" fillId="2" borderId="34" xfId="0" applyNumberFormat="1" applyFont="1" applyFill="1" applyBorder="1" applyAlignment="1">
      <alignment horizontal="center" vertical="center" shrinkToFit="1"/>
    </xf>
    <xf numFmtId="176" fontId="54" fillId="0" borderId="35" xfId="0" applyNumberFormat="1" applyFont="1" applyFill="1" applyBorder="1" applyAlignment="1">
      <alignment horizontal="center" vertical="center"/>
    </xf>
    <xf numFmtId="176" fontId="54" fillId="0" borderId="36" xfId="0" applyNumberFormat="1" applyFont="1" applyFill="1" applyBorder="1" applyAlignment="1">
      <alignment vertical="center"/>
    </xf>
    <xf numFmtId="177" fontId="54" fillId="0" borderId="35" xfId="0" applyNumberFormat="1" applyFont="1" applyFill="1" applyBorder="1" applyAlignment="1">
      <alignment vertical="center"/>
    </xf>
    <xf numFmtId="176" fontId="54" fillId="0" borderId="37" xfId="0" applyNumberFormat="1" applyFont="1" applyBorder="1" applyAlignment="1">
      <alignment vertical="center"/>
    </xf>
    <xf numFmtId="176" fontId="54" fillId="0" borderId="38" xfId="0" applyNumberFormat="1" applyFont="1" applyFill="1" applyBorder="1" applyAlignment="1">
      <alignment horizontal="center" vertical="center"/>
    </xf>
    <xf numFmtId="176" fontId="54" fillId="0" borderId="39" xfId="0" applyNumberFormat="1" applyFont="1" applyFill="1" applyBorder="1" applyAlignment="1">
      <alignment vertical="center"/>
    </xf>
    <xf numFmtId="177" fontId="54" fillId="0" borderId="38" xfId="0" applyNumberFormat="1" applyFont="1" applyFill="1" applyBorder="1" applyAlignment="1">
      <alignment vertical="center"/>
    </xf>
    <xf numFmtId="176" fontId="54" fillId="0" borderId="40" xfId="0" applyNumberFormat="1" applyFont="1" applyBorder="1" applyAlignment="1">
      <alignment vertical="center"/>
    </xf>
    <xf numFmtId="176" fontId="54" fillId="0" borderId="41" xfId="0" applyNumberFormat="1" applyFont="1" applyFill="1" applyBorder="1" applyAlignment="1">
      <alignment horizontal="center" vertical="center"/>
    </xf>
    <xf numFmtId="176" fontId="54" fillId="0" borderId="42" xfId="0" applyNumberFormat="1" applyFont="1" applyFill="1" applyBorder="1" applyAlignment="1">
      <alignment vertical="center"/>
    </xf>
    <xf numFmtId="177" fontId="54" fillId="0" borderId="41" xfId="0" applyNumberFormat="1" applyFont="1" applyFill="1" applyBorder="1" applyAlignment="1">
      <alignment vertical="center"/>
    </xf>
    <xf numFmtId="176" fontId="54" fillId="0" borderId="43" xfId="0" applyNumberFormat="1" applyFont="1" applyBorder="1" applyAlignment="1">
      <alignment vertical="center"/>
    </xf>
    <xf numFmtId="176" fontId="54" fillId="0" borderId="44" xfId="0" applyNumberFormat="1" applyFont="1" applyFill="1" applyBorder="1" applyAlignment="1">
      <alignment horizontal="center" vertical="center"/>
    </xf>
    <xf numFmtId="176" fontId="54" fillId="0" borderId="45" xfId="0" applyNumberFormat="1" applyFont="1" applyFill="1" applyBorder="1" applyAlignment="1">
      <alignment vertical="center"/>
    </xf>
    <xf numFmtId="177" fontId="54" fillId="0" borderId="44" xfId="0" applyNumberFormat="1" applyFont="1" applyFill="1" applyBorder="1" applyAlignment="1">
      <alignment vertical="center"/>
    </xf>
    <xf numFmtId="176" fontId="54" fillId="0" borderId="46" xfId="0" applyNumberFormat="1" applyFont="1" applyBorder="1" applyAlignment="1">
      <alignment vertical="center"/>
    </xf>
    <xf numFmtId="176" fontId="54" fillId="0" borderId="38" xfId="0" applyNumberFormat="1" applyFont="1" applyFill="1" applyBorder="1" applyAlignment="1">
      <alignment vertical="center"/>
    </xf>
    <xf numFmtId="176" fontId="54" fillId="0" borderId="41" xfId="0" applyNumberFormat="1" applyFont="1" applyFill="1" applyBorder="1" applyAlignment="1">
      <alignment vertical="center"/>
    </xf>
    <xf numFmtId="41" fontId="55" fillId="0" borderId="36" xfId="48" applyFont="1" applyFill="1" applyBorder="1" applyAlignment="1">
      <alignment horizontal="right" vertical="center"/>
    </xf>
    <xf numFmtId="41" fontId="55" fillId="0" borderId="37" xfId="48" applyFont="1" applyFill="1" applyBorder="1" applyAlignment="1">
      <alignment horizontal="right" vertical="center"/>
    </xf>
    <xf numFmtId="0" fontId="57" fillId="0" borderId="37" xfId="0" applyFont="1" applyBorder="1" applyAlignment="1">
      <alignment horizontal="center" vertical="center"/>
    </xf>
    <xf numFmtId="41" fontId="55" fillId="0" borderId="39" xfId="48" applyFont="1" applyFill="1" applyBorder="1" applyAlignment="1">
      <alignment horizontal="right" vertical="center"/>
    </xf>
    <xf numFmtId="41" fontId="55" fillId="0" borderId="40" xfId="48" applyFont="1" applyFill="1" applyBorder="1" applyAlignment="1">
      <alignment horizontal="right" vertical="center"/>
    </xf>
    <xf numFmtId="0" fontId="57" fillId="0" borderId="40" xfId="0" applyFont="1" applyBorder="1" applyAlignment="1">
      <alignment horizontal="center" vertical="center"/>
    </xf>
    <xf numFmtId="41" fontId="55" fillId="0" borderId="47" xfId="48" applyFont="1" applyFill="1" applyBorder="1" applyAlignment="1">
      <alignment horizontal="center" vertical="center"/>
    </xf>
    <xf numFmtId="41" fontId="55" fillId="0" borderId="43" xfId="48" applyFont="1" applyFill="1" applyBorder="1" applyAlignment="1">
      <alignment horizontal="right" vertical="center"/>
    </xf>
    <xf numFmtId="0" fontId="57" fillId="0" borderId="43" xfId="0" applyFont="1" applyBorder="1" applyAlignment="1">
      <alignment horizontal="center" vertical="center"/>
    </xf>
    <xf numFmtId="41" fontId="55" fillId="0" borderId="42" xfId="48" applyFont="1" applyFill="1" applyBorder="1" applyAlignment="1">
      <alignment horizontal="right" vertical="center"/>
    </xf>
    <xf numFmtId="41" fontId="55" fillId="0" borderId="46" xfId="48" applyFont="1" applyFill="1" applyBorder="1" applyAlignment="1">
      <alignment vertical="center"/>
    </xf>
    <xf numFmtId="0" fontId="57" fillId="0" borderId="46" xfId="0" applyFont="1" applyBorder="1" applyAlignment="1">
      <alignment horizontal="center" vertical="center"/>
    </xf>
    <xf numFmtId="41" fontId="55" fillId="0" borderId="45" xfId="48" applyFont="1" applyFill="1" applyBorder="1" applyAlignment="1">
      <alignment horizontal="right" vertical="center"/>
    </xf>
    <xf numFmtId="41" fontId="55" fillId="0" borderId="46" xfId="48" applyFont="1" applyFill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57" fillId="0" borderId="40" xfId="0" applyFont="1" applyBorder="1" applyAlignment="1">
      <alignment vertical="center" wrapText="1"/>
    </xf>
    <xf numFmtId="0" fontId="57" fillId="0" borderId="40" xfId="0" applyFont="1" applyBorder="1" applyAlignment="1">
      <alignment vertical="center"/>
    </xf>
    <xf numFmtId="176" fontId="54" fillId="0" borderId="48" xfId="0" applyNumberFormat="1" applyFont="1" applyFill="1" applyBorder="1" applyAlignment="1">
      <alignment vertical="center"/>
    </xf>
    <xf numFmtId="41" fontId="55" fillId="0" borderId="49" xfId="48" applyFont="1" applyFill="1" applyBorder="1" applyAlignment="1">
      <alignment horizontal="right" vertical="center"/>
    </xf>
    <xf numFmtId="41" fontId="55" fillId="0" borderId="50" xfId="48" applyFont="1" applyFill="1" applyBorder="1" applyAlignment="1">
      <alignment horizontal="right" vertical="center"/>
    </xf>
    <xf numFmtId="0" fontId="57" fillId="0" borderId="50" xfId="0" applyFont="1" applyBorder="1" applyAlignment="1">
      <alignment horizontal="center" vertical="center"/>
    </xf>
    <xf numFmtId="41" fontId="55" fillId="0" borderId="51" xfId="48" applyFont="1" applyFill="1" applyBorder="1" applyAlignment="1">
      <alignment horizontal="right" vertical="center"/>
    </xf>
    <xf numFmtId="176" fontId="54" fillId="0" borderId="20" xfId="0" applyNumberFormat="1" applyFont="1" applyFill="1" applyBorder="1" applyAlignment="1">
      <alignment vertical="center" shrinkToFit="1"/>
    </xf>
    <xf numFmtId="176" fontId="54" fillId="35" borderId="19" xfId="0" applyNumberFormat="1" applyFont="1" applyFill="1" applyBorder="1" applyAlignment="1">
      <alignment vertical="center"/>
    </xf>
    <xf numFmtId="176" fontId="54" fillId="0" borderId="20" xfId="0" applyNumberFormat="1" applyFont="1" applyBorder="1" applyAlignment="1">
      <alignment vertical="center"/>
    </xf>
    <xf numFmtId="41" fontId="58" fillId="0" borderId="52" xfId="48" applyFont="1" applyFill="1" applyBorder="1" applyAlignment="1">
      <alignment horizontal="center" vertical="center"/>
    </xf>
    <xf numFmtId="41" fontId="58" fillId="0" borderId="39" xfId="48" applyFont="1" applyFill="1" applyBorder="1" applyAlignment="1">
      <alignment horizontal="right" vertical="center"/>
    </xf>
    <xf numFmtId="41" fontId="58" fillId="0" borderId="42" xfId="48" applyFont="1" applyFill="1" applyBorder="1" applyAlignment="1">
      <alignment horizontal="right" vertical="center"/>
    </xf>
    <xf numFmtId="41" fontId="58" fillId="0" borderId="45" xfId="48" applyFont="1" applyFill="1" applyBorder="1" applyAlignment="1">
      <alignment horizontal="right" vertical="center"/>
    </xf>
    <xf numFmtId="176" fontId="54" fillId="0" borderId="44" xfId="0" applyNumberFormat="1" applyFont="1" applyFill="1" applyBorder="1" applyAlignment="1">
      <alignment horizontal="center" vertical="center" shrinkToFit="1"/>
    </xf>
    <xf numFmtId="176" fontId="54" fillId="0" borderId="38" xfId="0" applyNumberFormat="1" applyFont="1" applyFill="1" applyBorder="1" applyAlignment="1">
      <alignment horizontal="center" vertical="center" shrinkToFit="1"/>
    </xf>
    <xf numFmtId="176" fontId="54" fillId="0" borderId="38" xfId="0" applyNumberFormat="1" applyFont="1" applyFill="1" applyBorder="1" applyAlignment="1">
      <alignment vertical="center" shrinkToFit="1"/>
    </xf>
    <xf numFmtId="176" fontId="54" fillId="0" borderId="48" xfId="0" applyNumberFormat="1" applyFont="1" applyFill="1" applyBorder="1" applyAlignment="1">
      <alignment vertical="center" shrinkToFit="1"/>
    </xf>
    <xf numFmtId="176" fontId="59" fillId="0" borderId="46" xfId="0" applyNumberFormat="1" applyFont="1" applyBorder="1" applyAlignment="1">
      <alignment horizontal="center" vertical="center"/>
    </xf>
    <xf numFmtId="176" fontId="59" fillId="0" borderId="40" xfId="0" applyNumberFormat="1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 wrapText="1"/>
    </xf>
    <xf numFmtId="176" fontId="55" fillId="0" borderId="36" xfId="0" applyNumberFormat="1" applyFont="1" applyFill="1" applyBorder="1" applyAlignment="1">
      <alignment horizontal="center" vertical="center"/>
    </xf>
    <xf numFmtId="176" fontId="54" fillId="0" borderId="53" xfId="0" applyNumberFormat="1" applyFont="1" applyFill="1" applyBorder="1" applyAlignment="1">
      <alignment horizontal="center" vertical="center"/>
    </xf>
    <xf numFmtId="176" fontId="54" fillId="0" borderId="53" xfId="0" applyNumberFormat="1" applyFont="1" applyFill="1" applyBorder="1" applyAlignment="1">
      <alignment horizontal="right" vertical="center"/>
    </xf>
    <xf numFmtId="176" fontId="57" fillId="0" borderId="35" xfId="0" applyNumberFormat="1" applyFont="1" applyFill="1" applyBorder="1" applyAlignment="1">
      <alignment horizontal="center" vertical="center"/>
    </xf>
    <xf numFmtId="176" fontId="54" fillId="0" borderId="39" xfId="0" applyNumberFormat="1" applyFont="1" applyFill="1" applyBorder="1" applyAlignment="1">
      <alignment horizontal="center" vertical="center"/>
    </xf>
    <xf numFmtId="176" fontId="54" fillId="0" borderId="32" xfId="0" applyNumberFormat="1" applyFont="1" applyFill="1" applyBorder="1" applyAlignment="1">
      <alignment horizontal="center" vertical="center" wrapText="1"/>
    </xf>
    <xf numFmtId="176" fontId="54" fillId="0" borderId="32" xfId="0" applyNumberFormat="1" applyFont="1" applyFill="1" applyBorder="1" applyAlignment="1">
      <alignment horizontal="right" vertical="center"/>
    </xf>
    <xf numFmtId="176" fontId="57" fillId="0" borderId="38" xfId="0" applyNumberFormat="1" applyFont="1" applyFill="1" applyBorder="1" applyAlignment="1">
      <alignment horizontal="center" vertical="center"/>
    </xf>
    <xf numFmtId="176" fontId="54" fillId="0" borderId="32" xfId="0" applyNumberFormat="1" applyFont="1" applyFill="1" applyBorder="1" applyAlignment="1">
      <alignment horizontal="center" vertical="center"/>
    </xf>
    <xf numFmtId="41" fontId="54" fillId="0" borderId="54" xfId="48" applyFont="1" applyBorder="1" applyAlignment="1">
      <alignment horizontal="right" vertical="center"/>
    </xf>
    <xf numFmtId="176" fontId="57" fillId="0" borderId="38" xfId="0" applyNumberFormat="1" applyFont="1" applyFill="1" applyBorder="1" applyAlignment="1">
      <alignment vertical="center" wrapText="1"/>
    </xf>
    <xf numFmtId="176" fontId="54" fillId="0" borderId="32" xfId="0" applyNumberFormat="1" applyFont="1" applyFill="1" applyBorder="1" applyAlignment="1">
      <alignment horizontal="left" vertical="center" wrapText="1"/>
    </xf>
    <xf numFmtId="41" fontId="54" fillId="0" borderId="55" xfId="48" applyFont="1" applyBorder="1" applyAlignment="1">
      <alignment/>
    </xf>
    <xf numFmtId="176" fontId="57" fillId="0" borderId="38" xfId="0" applyNumberFormat="1" applyFont="1" applyFill="1" applyBorder="1" applyAlignment="1">
      <alignment horizontal="left" vertical="center"/>
    </xf>
    <xf numFmtId="176" fontId="54" fillId="0" borderId="54" xfId="0" applyNumberFormat="1" applyFont="1" applyFill="1" applyBorder="1" applyAlignment="1">
      <alignment vertical="center"/>
    </xf>
    <xf numFmtId="41" fontId="54" fillId="0" borderId="32" xfId="48" applyFont="1" applyBorder="1" applyAlignment="1">
      <alignment/>
    </xf>
    <xf numFmtId="0" fontId="53" fillId="0" borderId="32" xfId="0" applyFont="1" applyBorder="1" applyAlignment="1">
      <alignment/>
    </xf>
    <xf numFmtId="176" fontId="54" fillId="0" borderId="32" xfId="0" applyNumberFormat="1" applyFont="1" applyFill="1" applyBorder="1" applyAlignment="1">
      <alignment vertical="center"/>
    </xf>
    <xf numFmtId="176" fontId="54" fillId="0" borderId="42" xfId="0" applyNumberFormat="1" applyFont="1" applyFill="1" applyBorder="1" applyAlignment="1">
      <alignment horizontal="center" vertical="center"/>
    </xf>
    <xf numFmtId="176" fontId="54" fillId="0" borderId="33" xfId="0" applyNumberFormat="1" applyFont="1" applyFill="1" applyBorder="1" applyAlignment="1">
      <alignment vertical="center"/>
    </xf>
    <xf numFmtId="41" fontId="54" fillId="0" borderId="56" xfId="48" applyFont="1" applyBorder="1" applyAlignment="1">
      <alignment vertical="center"/>
    </xf>
    <xf numFmtId="176" fontId="54" fillId="0" borderId="32" xfId="0" applyNumberFormat="1" applyFont="1" applyFill="1" applyBorder="1" applyAlignment="1">
      <alignment horizontal="left" vertical="center"/>
    </xf>
    <xf numFmtId="176" fontId="55" fillId="0" borderId="32" xfId="0" applyNumberFormat="1" applyFont="1" applyFill="1" applyBorder="1" applyAlignment="1">
      <alignment horizontal="center" vertical="center"/>
    </xf>
    <xf numFmtId="176" fontId="55" fillId="0" borderId="54" xfId="0" applyNumberFormat="1" applyFont="1" applyFill="1" applyBorder="1" applyAlignment="1">
      <alignment vertical="center"/>
    </xf>
    <xf numFmtId="0" fontId="54" fillId="0" borderId="32" xfId="0" applyFont="1" applyBorder="1" applyAlignment="1">
      <alignment/>
    </xf>
    <xf numFmtId="41" fontId="54" fillId="0" borderId="54" xfId="48" applyFont="1" applyBorder="1" applyAlignment="1">
      <alignment/>
    </xf>
    <xf numFmtId="176" fontId="55" fillId="0" borderId="32" xfId="0" applyNumberFormat="1" applyFont="1" applyFill="1" applyBorder="1" applyAlignment="1">
      <alignment vertical="center"/>
    </xf>
    <xf numFmtId="0" fontId="53" fillId="0" borderId="32" xfId="0" applyFont="1" applyBorder="1" applyAlignment="1">
      <alignment/>
    </xf>
    <xf numFmtId="0" fontId="53" fillId="0" borderId="55" xfId="0" applyFont="1" applyBorder="1" applyAlignment="1">
      <alignment/>
    </xf>
    <xf numFmtId="176" fontId="54" fillId="0" borderId="53" xfId="0" applyNumberFormat="1" applyFont="1" applyFill="1" applyBorder="1" applyAlignment="1">
      <alignment vertical="center"/>
    </xf>
    <xf numFmtId="176" fontId="54" fillId="0" borderId="35" xfId="0" applyNumberFormat="1" applyFont="1" applyFill="1" applyBorder="1" applyAlignment="1">
      <alignment vertical="center"/>
    </xf>
    <xf numFmtId="176" fontId="55" fillId="0" borderId="39" xfId="0" applyNumberFormat="1" applyFont="1" applyFill="1" applyBorder="1" applyAlignment="1">
      <alignment vertical="center"/>
    </xf>
    <xf numFmtId="176" fontId="54" fillId="0" borderId="33" xfId="0" applyNumberFormat="1" applyFont="1" applyFill="1" applyBorder="1" applyAlignment="1">
      <alignment horizontal="center" vertical="center"/>
    </xf>
    <xf numFmtId="176" fontId="55" fillId="0" borderId="33" xfId="0" applyNumberFormat="1" applyFont="1" applyFill="1" applyBorder="1" applyAlignment="1">
      <alignment vertical="center"/>
    </xf>
    <xf numFmtId="176" fontId="54" fillId="35" borderId="57" xfId="0" applyNumberFormat="1" applyFont="1" applyFill="1" applyBorder="1" applyAlignment="1">
      <alignment horizontal="center" vertical="center"/>
    </xf>
    <xf numFmtId="176" fontId="54" fillId="35" borderId="58" xfId="0" applyNumberFormat="1" applyFont="1" applyFill="1" applyBorder="1" applyAlignment="1">
      <alignment horizontal="center" vertical="center"/>
    </xf>
    <xf numFmtId="176" fontId="54" fillId="35" borderId="59" xfId="0" applyNumberFormat="1" applyFont="1" applyFill="1" applyBorder="1" applyAlignment="1">
      <alignment horizontal="center" vertical="center"/>
    </xf>
    <xf numFmtId="176" fontId="54" fillId="35" borderId="60" xfId="0" applyNumberFormat="1" applyFont="1" applyFill="1" applyBorder="1" applyAlignment="1">
      <alignment horizontal="center" vertical="center"/>
    </xf>
    <xf numFmtId="176" fontId="54" fillId="35" borderId="61" xfId="0" applyNumberFormat="1" applyFont="1" applyFill="1" applyBorder="1" applyAlignment="1">
      <alignment horizontal="center" vertical="center"/>
    </xf>
    <xf numFmtId="176" fontId="54" fillId="35" borderId="62" xfId="0" applyNumberFormat="1" applyFont="1" applyFill="1" applyBorder="1" applyAlignment="1">
      <alignment horizontal="center" vertical="center"/>
    </xf>
    <xf numFmtId="176" fontId="55" fillId="0" borderId="63" xfId="0" applyNumberFormat="1" applyFont="1" applyFill="1" applyBorder="1" applyAlignment="1">
      <alignment horizontal="center" vertical="center"/>
    </xf>
    <xf numFmtId="176" fontId="55" fillId="0" borderId="64" xfId="0" applyNumberFormat="1" applyFont="1" applyFill="1" applyBorder="1" applyAlignment="1">
      <alignment horizontal="center" vertical="center"/>
    </xf>
    <xf numFmtId="176" fontId="55" fillId="0" borderId="65" xfId="0" applyNumberFormat="1" applyFont="1" applyFill="1" applyBorder="1" applyAlignment="1">
      <alignment horizontal="center" vertical="center"/>
    </xf>
    <xf numFmtId="176" fontId="55" fillId="0" borderId="66" xfId="0" applyNumberFormat="1" applyFont="1" applyFill="1" applyBorder="1" applyAlignment="1">
      <alignment horizontal="center" vertical="center"/>
    </xf>
    <xf numFmtId="176" fontId="55" fillId="0" borderId="67" xfId="0" applyNumberFormat="1" applyFont="1" applyFill="1" applyBorder="1" applyAlignment="1">
      <alignment horizontal="center" vertical="center"/>
    </xf>
    <xf numFmtId="176" fontId="55" fillId="0" borderId="59" xfId="0" applyNumberFormat="1" applyFont="1" applyFill="1" applyBorder="1" applyAlignment="1">
      <alignment horizontal="center" vertical="center"/>
    </xf>
    <xf numFmtId="176" fontId="55" fillId="0" borderId="68" xfId="0" applyNumberFormat="1" applyFont="1" applyFill="1" applyBorder="1" applyAlignment="1">
      <alignment horizontal="center" vertical="center"/>
    </xf>
    <xf numFmtId="176" fontId="55" fillId="33" borderId="69" xfId="0" applyNumberFormat="1" applyFont="1" applyFill="1" applyBorder="1" applyAlignment="1">
      <alignment horizontal="center" vertical="center"/>
    </xf>
    <xf numFmtId="176" fontId="55" fillId="33" borderId="70" xfId="0" applyNumberFormat="1" applyFont="1" applyFill="1" applyBorder="1" applyAlignment="1">
      <alignment horizontal="center" vertical="center"/>
    </xf>
    <xf numFmtId="176" fontId="55" fillId="36" borderId="71" xfId="0" applyNumberFormat="1" applyFont="1" applyFill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176" fontId="60" fillId="0" borderId="0" xfId="0" applyNumberFormat="1" applyFont="1" applyAlignment="1">
      <alignment horizontal="center" vertical="center"/>
    </xf>
    <xf numFmtId="176" fontId="55" fillId="33" borderId="72" xfId="0" applyNumberFormat="1" applyFont="1" applyFill="1" applyBorder="1" applyAlignment="1">
      <alignment horizontal="center" vertical="center"/>
    </xf>
    <xf numFmtId="176" fontId="55" fillId="33" borderId="73" xfId="0" applyNumberFormat="1" applyFont="1" applyFill="1" applyBorder="1" applyAlignment="1">
      <alignment horizontal="center" vertical="center"/>
    </xf>
    <xf numFmtId="176" fontId="55" fillId="33" borderId="74" xfId="0" applyNumberFormat="1" applyFont="1" applyFill="1" applyBorder="1" applyAlignment="1">
      <alignment horizontal="center" vertical="center"/>
    </xf>
    <xf numFmtId="176" fontId="55" fillId="33" borderId="75" xfId="0" applyNumberFormat="1" applyFont="1" applyFill="1" applyBorder="1" applyAlignment="1">
      <alignment horizontal="center" vertical="center"/>
    </xf>
    <xf numFmtId="176" fontId="55" fillId="33" borderId="29" xfId="0" applyNumberFormat="1" applyFont="1" applyFill="1" applyBorder="1" applyAlignment="1">
      <alignment horizontal="center" vertical="center"/>
    </xf>
    <xf numFmtId="176" fontId="61" fillId="0" borderId="0" xfId="0" applyNumberFormat="1" applyFont="1" applyAlignment="1">
      <alignment horizontal="center" vertical="center"/>
    </xf>
    <xf numFmtId="176" fontId="54" fillId="2" borderId="76" xfId="0" applyNumberFormat="1" applyFont="1" applyFill="1" applyBorder="1" applyAlignment="1">
      <alignment horizontal="center" vertical="center"/>
    </xf>
    <xf numFmtId="176" fontId="54" fillId="2" borderId="77" xfId="0" applyNumberFormat="1" applyFont="1" applyFill="1" applyBorder="1" applyAlignment="1">
      <alignment horizontal="center" vertical="center"/>
    </xf>
    <xf numFmtId="176" fontId="55" fillId="33" borderId="78" xfId="0" applyNumberFormat="1" applyFont="1" applyFill="1" applyBorder="1" applyAlignment="1">
      <alignment horizontal="center" vertical="center"/>
    </xf>
    <xf numFmtId="176" fontId="55" fillId="33" borderId="79" xfId="0" applyNumberFormat="1" applyFont="1" applyFill="1" applyBorder="1" applyAlignment="1">
      <alignment horizontal="center" vertical="center"/>
    </xf>
    <xf numFmtId="176" fontId="55" fillId="33" borderId="80" xfId="0" applyNumberFormat="1" applyFont="1" applyFill="1" applyBorder="1" applyAlignment="1">
      <alignment horizontal="center" vertical="center"/>
    </xf>
    <xf numFmtId="176" fontId="55" fillId="33" borderId="14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5" fillId="0" borderId="81" xfId="0" applyNumberFormat="1" applyFont="1" applyFill="1" applyBorder="1" applyAlignment="1">
      <alignment horizontal="center" vertical="center"/>
    </xf>
    <xf numFmtId="176" fontId="55" fillId="0" borderId="82" xfId="0" applyNumberFormat="1" applyFont="1" applyFill="1" applyBorder="1" applyAlignment="1">
      <alignment horizontal="center" vertical="center" wrapText="1"/>
    </xf>
    <xf numFmtId="176" fontId="55" fillId="0" borderId="58" xfId="0" applyNumberFormat="1" applyFont="1" applyFill="1" applyBorder="1" applyAlignment="1">
      <alignment horizontal="center" vertical="center"/>
    </xf>
    <xf numFmtId="176" fontId="62" fillId="0" borderId="0" xfId="0" applyNumberFormat="1" applyFont="1" applyAlignment="1">
      <alignment horizontal="center" vertical="center"/>
    </xf>
    <xf numFmtId="0" fontId="56" fillId="36" borderId="71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34" borderId="83" xfId="0" applyFont="1" applyFill="1" applyBorder="1" applyAlignment="1">
      <alignment horizontal="center" vertical="center"/>
    </xf>
    <xf numFmtId="0" fontId="56" fillId="34" borderId="84" xfId="0" applyFont="1" applyFill="1" applyBorder="1" applyAlignment="1">
      <alignment horizontal="center" vertical="center"/>
    </xf>
    <xf numFmtId="0" fontId="56" fillId="34" borderId="30" xfId="0" applyFont="1" applyFill="1" applyBorder="1" applyAlignment="1">
      <alignment horizontal="center" vertical="center"/>
    </xf>
    <xf numFmtId="176" fontId="54" fillId="0" borderId="82" xfId="0" applyNumberFormat="1" applyFont="1" applyFill="1" applyBorder="1" applyAlignment="1">
      <alignment horizontal="center" vertical="center"/>
    </xf>
    <xf numFmtId="176" fontId="54" fillId="0" borderId="58" xfId="0" applyNumberFormat="1" applyFont="1" applyFill="1" applyBorder="1" applyAlignment="1">
      <alignment horizontal="center" vertical="center"/>
    </xf>
    <xf numFmtId="176" fontId="54" fillId="0" borderId="59" xfId="0" applyNumberFormat="1" applyFont="1" applyFill="1" applyBorder="1" applyAlignment="1">
      <alignment horizontal="center" vertical="center"/>
    </xf>
    <xf numFmtId="176" fontId="55" fillId="0" borderId="85" xfId="0" applyNumberFormat="1" applyFont="1" applyFill="1" applyBorder="1" applyAlignment="1">
      <alignment horizontal="center" vertical="center"/>
    </xf>
    <xf numFmtId="176" fontId="55" fillId="0" borderId="86" xfId="0" applyNumberFormat="1" applyFont="1" applyFill="1" applyBorder="1" applyAlignment="1">
      <alignment horizontal="center" vertical="center"/>
    </xf>
    <xf numFmtId="176" fontId="54" fillId="0" borderId="57" xfId="0" applyNumberFormat="1" applyFont="1" applyFill="1" applyBorder="1" applyAlignment="1">
      <alignment horizontal="center" vertical="center"/>
    </xf>
    <xf numFmtId="176" fontId="54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tabSelected="1" zoomScaleSheetLayoutView="90" workbookViewId="0" topLeftCell="A1">
      <selection activeCell="B1" sqref="B1:M1"/>
    </sheetView>
  </sheetViews>
  <sheetFormatPr defaultColWidth="8.88671875" defaultRowHeight="13.5"/>
  <cols>
    <col min="1" max="1" width="0.88671875" style="3" customWidth="1"/>
    <col min="2" max="2" width="12.77734375" style="2" customWidth="1"/>
    <col min="3" max="5" width="12.77734375" style="3" customWidth="1"/>
    <col min="6" max="6" width="10.77734375" style="3" customWidth="1"/>
    <col min="7" max="7" width="10.77734375" style="2" customWidth="1"/>
    <col min="8" max="8" width="17.77734375" style="3" customWidth="1"/>
    <col min="9" max="9" width="12.77734375" style="3" customWidth="1"/>
    <col min="10" max="10" width="8.77734375" style="3" customWidth="1"/>
    <col min="11" max="11" width="12.77734375" style="3" customWidth="1"/>
    <col min="12" max="12" width="8.77734375" style="3" customWidth="1"/>
    <col min="13" max="13" width="12.77734375" style="3" customWidth="1"/>
    <col min="14" max="14" width="13.77734375" style="3" customWidth="1"/>
    <col min="15" max="15" width="8.88671875" style="3" customWidth="1"/>
    <col min="16" max="16" width="10.21484375" style="3" bestFit="1" customWidth="1"/>
    <col min="17" max="16384" width="8.88671875" style="3" customWidth="1"/>
  </cols>
  <sheetData>
    <row r="1" spans="2:13" ht="37.5" customHeight="1">
      <c r="B1" s="168" t="s">
        <v>35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2:13" ht="19.5" customHeight="1">
      <c r="B2" s="174" t="s">
        <v>77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ht="18.75" customHeight="1" thickBot="1">
      <c r="M3" s="4" t="s">
        <v>38</v>
      </c>
    </row>
    <row r="4" spans="2:13" ht="19.5" customHeight="1">
      <c r="B4" s="177" t="s">
        <v>60</v>
      </c>
      <c r="C4" s="178"/>
      <c r="D4" s="178"/>
      <c r="E4" s="179"/>
      <c r="F4" s="169" t="s">
        <v>61</v>
      </c>
      <c r="G4" s="170"/>
      <c r="H4" s="170"/>
      <c r="I4" s="170"/>
      <c r="J4" s="170"/>
      <c r="K4" s="170"/>
      <c r="L4" s="171"/>
      <c r="M4" s="166" t="s">
        <v>56</v>
      </c>
    </row>
    <row r="5" spans="2:13" ht="19.5" customHeight="1" thickBot="1">
      <c r="B5" s="180" t="s">
        <v>45</v>
      </c>
      <c r="C5" s="181"/>
      <c r="D5" s="38" t="s">
        <v>46</v>
      </c>
      <c r="E5" s="6" t="s">
        <v>56</v>
      </c>
      <c r="F5" s="164" t="s">
        <v>45</v>
      </c>
      <c r="G5" s="172"/>
      <c r="H5" s="173"/>
      <c r="I5" s="18" t="s">
        <v>17</v>
      </c>
      <c r="J5" s="19" t="s">
        <v>18</v>
      </c>
      <c r="K5" s="18" t="s">
        <v>59</v>
      </c>
      <c r="L5" s="19" t="s">
        <v>18</v>
      </c>
      <c r="M5" s="167"/>
    </row>
    <row r="6" spans="2:13" ht="19.5" customHeight="1">
      <c r="B6" s="117" t="s">
        <v>19</v>
      </c>
      <c r="C6" s="118" t="s">
        <v>20</v>
      </c>
      <c r="D6" s="146">
        <f>'비지정후원금 사용내역'!D31</f>
        <v>2852502</v>
      </c>
      <c r="E6" s="147"/>
      <c r="F6" s="183" t="s">
        <v>32</v>
      </c>
      <c r="G6" s="182" t="s">
        <v>21</v>
      </c>
      <c r="H6" s="63" t="s">
        <v>47</v>
      </c>
      <c r="I6" s="64">
        <f>'비지정후원금 사용내역'!I5+'비지정후원금 사용내역'!J5</f>
        <v>0</v>
      </c>
      <c r="J6" s="65">
        <f>I6/$I$32</f>
        <v>0</v>
      </c>
      <c r="K6" s="64">
        <f>'지정후원금 사용내역'!I5+'지정후원금 사용내역'!J5</f>
        <v>15360000</v>
      </c>
      <c r="L6" s="65">
        <f>K6/$K$32</f>
        <v>0.6012282906093308</v>
      </c>
      <c r="M6" s="66"/>
    </row>
    <row r="7" spans="2:13" ht="19.5" customHeight="1">
      <c r="B7" s="148"/>
      <c r="C7" s="125" t="s">
        <v>22</v>
      </c>
      <c r="D7" s="134">
        <f>'지정후원금 사용내역'!D31</f>
        <v>2536355</v>
      </c>
      <c r="E7" s="79"/>
      <c r="F7" s="184"/>
      <c r="G7" s="158"/>
      <c r="H7" s="67" t="s">
        <v>23</v>
      </c>
      <c r="I7" s="68">
        <f>'비지정후원금 사용내역'!I6+'비지정후원금 사용내역'!J6</f>
        <v>0</v>
      </c>
      <c r="J7" s="69">
        <f>I7/$I$32</f>
        <v>0</v>
      </c>
      <c r="K7" s="68">
        <f>'지정후원금 사용내역'!I6+'지정후원금 사용내역'!J6</f>
        <v>1440000</v>
      </c>
      <c r="L7" s="69">
        <f>K7/$K$32</f>
        <v>0.05636515224462476</v>
      </c>
      <c r="M7" s="70"/>
    </row>
    <row r="8" spans="2:13" ht="19.5" customHeight="1">
      <c r="B8" s="135"/>
      <c r="C8" s="149"/>
      <c r="D8" s="150"/>
      <c r="E8" s="80"/>
      <c r="F8" s="184"/>
      <c r="G8" s="158"/>
      <c r="H8" s="67" t="s">
        <v>63</v>
      </c>
      <c r="I8" s="68">
        <f>'비지정후원금 사용내역'!I7+'비지정후원금 사용내역'!J7</f>
        <v>0</v>
      </c>
      <c r="J8" s="69">
        <f aca="true" t="shared" si="0" ref="J8:J30">I8/$I$32</f>
        <v>0</v>
      </c>
      <c r="K8" s="68">
        <f>'지정후원금 사용내역'!I7+'지정후원금 사용내역'!J7</f>
        <v>2550000</v>
      </c>
      <c r="L8" s="69">
        <f aca="true" t="shared" si="1" ref="L8:L30">K8/$K$32</f>
        <v>0.09981329043318968</v>
      </c>
      <c r="M8" s="70"/>
    </row>
    <row r="9" spans="2:13" ht="19.5" customHeight="1" thickBot="1">
      <c r="B9" s="37" t="s">
        <v>62</v>
      </c>
      <c r="C9" s="20"/>
      <c r="D9" s="20">
        <f>D6+D7</f>
        <v>5388857</v>
      </c>
      <c r="E9" s="21"/>
      <c r="F9" s="184"/>
      <c r="G9" s="158"/>
      <c r="H9" s="67" t="s">
        <v>24</v>
      </c>
      <c r="I9" s="68">
        <f>'비지정후원금 사용내역'!I8+'비지정후원금 사용내역'!J8</f>
        <v>0</v>
      </c>
      <c r="J9" s="69">
        <f t="shared" si="0"/>
        <v>0</v>
      </c>
      <c r="K9" s="68">
        <f>'지정후원금 사용내역'!I8+'지정후원금 사용내역'!J8</f>
        <v>1492900</v>
      </c>
      <c r="L9" s="69">
        <f t="shared" si="1"/>
        <v>0.05843578874027799</v>
      </c>
      <c r="M9" s="70"/>
    </row>
    <row r="10" spans="2:13" ht="19.5" customHeight="1">
      <c r="B10" s="39"/>
      <c r="C10" s="34"/>
      <c r="D10" s="40"/>
      <c r="E10" s="41"/>
      <c r="F10" s="184"/>
      <c r="G10" s="158"/>
      <c r="H10" s="67" t="s">
        <v>25</v>
      </c>
      <c r="I10" s="68">
        <f>'비지정후원금 사용내역'!I9+'비지정후원금 사용내역'!J9</f>
        <v>1328670</v>
      </c>
      <c r="J10" s="69">
        <f t="shared" si="0"/>
        <v>0.7968609435161751</v>
      </c>
      <c r="K10" s="68">
        <f>'지정후원금 사용내역'!I9+'지정후원금 사용내역'!J9</f>
        <v>0</v>
      </c>
      <c r="L10" s="69">
        <f t="shared" si="1"/>
        <v>0</v>
      </c>
      <c r="M10" s="70"/>
    </row>
    <row r="11" spans="2:13" ht="19.5" customHeight="1">
      <c r="B11" s="26"/>
      <c r="C11" s="29"/>
      <c r="D11" s="35"/>
      <c r="E11" s="36"/>
      <c r="F11" s="184"/>
      <c r="G11" s="159"/>
      <c r="H11" s="71" t="s">
        <v>16</v>
      </c>
      <c r="I11" s="72">
        <f>'비지정후원금 사용내역'!I10+'비지정후원금 사용내역'!J10</f>
        <v>0</v>
      </c>
      <c r="J11" s="73">
        <f t="shared" si="0"/>
        <v>0</v>
      </c>
      <c r="K11" s="72">
        <f>'지정후원금 사용내역'!I10+'지정후원금 사용내역'!J10</f>
        <v>0</v>
      </c>
      <c r="L11" s="73">
        <f t="shared" si="1"/>
        <v>0</v>
      </c>
      <c r="M11" s="74"/>
    </row>
    <row r="12" spans="2:13" ht="19.5" customHeight="1">
      <c r="B12" s="44"/>
      <c r="C12" s="43"/>
      <c r="D12" s="35"/>
      <c r="E12" s="36"/>
      <c r="F12" s="184"/>
      <c r="G12" s="157" t="s">
        <v>4</v>
      </c>
      <c r="H12" s="75" t="s">
        <v>5</v>
      </c>
      <c r="I12" s="76">
        <f>'비지정후원금 사용내역'!I11+'비지정후원금 사용내역'!J11</f>
        <v>0</v>
      </c>
      <c r="J12" s="77">
        <f t="shared" si="0"/>
        <v>0</v>
      </c>
      <c r="K12" s="76">
        <f>'지정후원금 사용내역'!I11+'지정후원금 사용내역'!J11</f>
        <v>0</v>
      </c>
      <c r="L12" s="77">
        <f t="shared" si="1"/>
        <v>0</v>
      </c>
      <c r="M12" s="78"/>
    </row>
    <row r="13" spans="2:13" ht="19.5" customHeight="1">
      <c r="B13" s="48" t="s">
        <v>50</v>
      </c>
      <c r="C13" s="46"/>
      <c r="D13" s="45"/>
      <c r="E13" s="36"/>
      <c r="F13" s="161"/>
      <c r="G13" s="158"/>
      <c r="H13" s="67" t="s">
        <v>26</v>
      </c>
      <c r="I13" s="68">
        <f>'비지정후원금 사용내역'!I12+'비지정후원금 사용내역'!J12</f>
        <v>0</v>
      </c>
      <c r="J13" s="69">
        <f t="shared" si="0"/>
        <v>0</v>
      </c>
      <c r="K13" s="68">
        <f>'지정후원금 사용내역'!I12+'지정후원금 사용내역'!J12</f>
        <v>0</v>
      </c>
      <c r="L13" s="69">
        <f t="shared" si="1"/>
        <v>0</v>
      </c>
      <c r="M13" s="70"/>
    </row>
    <row r="14" spans="2:13" ht="19.5" customHeight="1">
      <c r="B14" s="175" t="s">
        <v>54</v>
      </c>
      <c r="C14" s="176"/>
      <c r="D14" s="62" t="s">
        <v>52</v>
      </c>
      <c r="E14" s="53" t="s">
        <v>53</v>
      </c>
      <c r="F14" s="161"/>
      <c r="G14" s="159"/>
      <c r="H14" s="71" t="s">
        <v>27</v>
      </c>
      <c r="I14" s="72">
        <f>'비지정후원금 사용내역'!I13+'비지정후원금 사용내역'!J13</f>
        <v>0</v>
      </c>
      <c r="J14" s="73">
        <f t="shared" si="0"/>
        <v>0</v>
      </c>
      <c r="K14" s="72">
        <f>'지정후원금 사용내역'!I13+'지정후원금 사용내역'!J13</f>
        <v>224800</v>
      </c>
      <c r="L14" s="73">
        <f t="shared" si="1"/>
        <v>0.00879922654485531</v>
      </c>
      <c r="M14" s="74"/>
    </row>
    <row r="15" spans="2:13" ht="19.5" customHeight="1">
      <c r="B15" s="151" t="s">
        <v>49</v>
      </c>
      <c r="C15" s="56" t="s">
        <v>20</v>
      </c>
      <c r="D15" s="59">
        <v>5370799</v>
      </c>
      <c r="E15" s="154">
        <f>SUM(D15:D17)</f>
        <v>35537263</v>
      </c>
      <c r="F15" s="161"/>
      <c r="G15" s="157" t="s">
        <v>28</v>
      </c>
      <c r="H15" s="75" t="s">
        <v>48</v>
      </c>
      <c r="I15" s="76">
        <f>'비지정후원금 사용내역'!I14+'비지정후원금 사용내역'!J14</f>
        <v>0</v>
      </c>
      <c r="J15" s="77">
        <f t="shared" si="0"/>
        <v>0</v>
      </c>
      <c r="K15" s="76">
        <f>'지정후원금 사용내역'!I14+'지정후원금 사용내역'!J14</f>
        <v>0</v>
      </c>
      <c r="L15" s="77">
        <f t="shared" si="1"/>
        <v>0</v>
      </c>
      <c r="M15" s="78"/>
    </row>
    <row r="16" spans="2:13" ht="19.5" customHeight="1">
      <c r="B16" s="152"/>
      <c r="C16" s="57" t="s">
        <v>42</v>
      </c>
      <c r="D16" s="60">
        <v>29708695</v>
      </c>
      <c r="E16" s="155"/>
      <c r="F16" s="161"/>
      <c r="G16" s="158"/>
      <c r="H16" s="67" t="s">
        <v>29</v>
      </c>
      <c r="I16" s="68">
        <f>'비지정후원금 사용내역'!I15+'비지정후원금 사용내역'!J15</f>
        <v>276180</v>
      </c>
      <c r="J16" s="69">
        <f t="shared" si="0"/>
        <v>0.16563710731806786</v>
      </c>
      <c r="K16" s="68">
        <f>'지정후원금 사용내역'!I15+'지정후원금 사용내역'!J15</f>
        <v>1980000</v>
      </c>
      <c r="L16" s="69">
        <f t="shared" si="1"/>
        <v>0.07750208433635905</v>
      </c>
      <c r="M16" s="70"/>
    </row>
    <row r="17" spans="2:13" ht="19.5" customHeight="1">
      <c r="B17" s="153"/>
      <c r="C17" s="58" t="s">
        <v>43</v>
      </c>
      <c r="D17" s="61">
        <v>457769</v>
      </c>
      <c r="E17" s="156"/>
      <c r="F17" s="161"/>
      <c r="G17" s="158"/>
      <c r="H17" s="67" t="s">
        <v>1</v>
      </c>
      <c r="I17" s="68">
        <f>'비지정후원금 사용내역'!I16+'비지정후원금 사용내역'!J16</f>
        <v>55410</v>
      </c>
      <c r="J17" s="69">
        <f t="shared" si="0"/>
        <v>0.0332317767995298</v>
      </c>
      <c r="K17" s="68">
        <f>'지정후원금 사용내역'!I16+'지정후원금 사용내역'!J16</f>
        <v>0</v>
      </c>
      <c r="L17" s="69">
        <f t="shared" si="1"/>
        <v>0</v>
      </c>
      <c r="M17" s="70"/>
    </row>
    <row r="18" spans="2:13" ht="19.5" customHeight="1">
      <c r="B18" s="151" t="s">
        <v>57</v>
      </c>
      <c r="C18" s="56" t="s">
        <v>20</v>
      </c>
      <c r="D18" s="59">
        <f>'비지정후원금 사용내역'!D31</f>
        <v>2852502</v>
      </c>
      <c r="E18" s="154">
        <f>SUM(D18:D20)</f>
        <v>5388857</v>
      </c>
      <c r="F18" s="161"/>
      <c r="G18" s="158"/>
      <c r="H18" s="67" t="s">
        <v>2</v>
      </c>
      <c r="I18" s="68">
        <f>'비지정후원금 사용내역'!I17+'비지정후원금 사용내역'!J17</f>
        <v>7120</v>
      </c>
      <c r="J18" s="69">
        <f t="shared" si="0"/>
        <v>0.004270172366227255</v>
      </c>
      <c r="K18" s="68">
        <f>'지정후원금 사용내역'!I17+'지정후원금 사용내역'!J17</f>
        <v>0</v>
      </c>
      <c r="L18" s="69">
        <f t="shared" si="1"/>
        <v>0</v>
      </c>
      <c r="M18" s="70"/>
    </row>
    <row r="19" spans="2:13" ht="19.5" customHeight="1">
      <c r="B19" s="152"/>
      <c r="C19" s="57" t="s">
        <v>42</v>
      </c>
      <c r="D19" s="60">
        <f>'지정후원금 사용내역'!D5</f>
        <v>2506239</v>
      </c>
      <c r="E19" s="155"/>
      <c r="F19" s="161"/>
      <c r="G19" s="158"/>
      <c r="H19" s="67" t="s">
        <v>9</v>
      </c>
      <c r="I19" s="68">
        <f>'비지정후원금 사용내역'!I18+'비지정후원금 사용내역'!J18</f>
        <v>0</v>
      </c>
      <c r="J19" s="69">
        <f t="shared" si="0"/>
        <v>0</v>
      </c>
      <c r="K19" s="68">
        <f>'지정후원금 사용내역'!I18+'지정후원금 사용내역'!J18</f>
        <v>0</v>
      </c>
      <c r="L19" s="69">
        <f t="shared" si="1"/>
        <v>0</v>
      </c>
      <c r="M19" s="70"/>
    </row>
    <row r="20" spans="2:13" ht="19.5" customHeight="1">
      <c r="B20" s="153"/>
      <c r="C20" s="58" t="s">
        <v>43</v>
      </c>
      <c r="D20" s="61">
        <f>'지정후원금 사용내역'!D6</f>
        <v>30116</v>
      </c>
      <c r="E20" s="156"/>
      <c r="F20" s="163"/>
      <c r="G20" s="159"/>
      <c r="H20" s="71" t="s">
        <v>15</v>
      </c>
      <c r="I20" s="72">
        <f>'비지정후원금 사용내역'!I19+'비지정후원금 사용내역'!J19</f>
        <v>0</v>
      </c>
      <c r="J20" s="73">
        <f t="shared" si="0"/>
        <v>0</v>
      </c>
      <c r="K20" s="72">
        <f>'지정후원금 사용내역'!I19+'지정후원금 사용내역'!J19</f>
        <v>0</v>
      </c>
      <c r="L20" s="73">
        <f t="shared" si="1"/>
        <v>0</v>
      </c>
      <c r="M20" s="74"/>
    </row>
    <row r="21" spans="2:13" ht="19.5" customHeight="1">
      <c r="B21" s="151" t="s">
        <v>58</v>
      </c>
      <c r="C21" s="56" t="s">
        <v>20</v>
      </c>
      <c r="D21" s="59">
        <f>'비지정후원금 사용내역'!H31</f>
        <v>1667380</v>
      </c>
      <c r="E21" s="154">
        <f>SUM(D21:D23)</f>
        <v>27215080</v>
      </c>
      <c r="F21" s="160" t="s">
        <v>33</v>
      </c>
      <c r="G21" s="160" t="s">
        <v>10</v>
      </c>
      <c r="H21" s="75" t="s">
        <v>10</v>
      </c>
      <c r="I21" s="76">
        <f>'비지정후원금 사용내역'!I20+'비지정후원금 사용내역'!J20</f>
        <v>0</v>
      </c>
      <c r="J21" s="77">
        <f t="shared" si="0"/>
        <v>0</v>
      </c>
      <c r="K21" s="76">
        <f>'지정후원금 사용내역'!I20+'지정후원금 사용내역'!J20</f>
        <v>0</v>
      </c>
      <c r="L21" s="77">
        <f t="shared" si="1"/>
        <v>0</v>
      </c>
      <c r="M21" s="78"/>
    </row>
    <row r="22" spans="2:13" ht="19.5" customHeight="1">
      <c r="B22" s="152"/>
      <c r="C22" s="57" t="s">
        <v>42</v>
      </c>
      <c r="D22" s="60">
        <f>'지정후원금 사용내역'!H31</f>
        <v>25547700</v>
      </c>
      <c r="E22" s="155"/>
      <c r="F22" s="161"/>
      <c r="G22" s="161"/>
      <c r="H22" s="67" t="s">
        <v>14</v>
      </c>
      <c r="I22" s="68">
        <f>'비지정후원금 사용내역'!I21+'비지정후원금 사용내역'!J21</f>
        <v>0</v>
      </c>
      <c r="J22" s="69">
        <f t="shared" si="0"/>
        <v>0</v>
      </c>
      <c r="K22" s="68">
        <f>'지정후원금 사용내역'!I21+'지정후원금 사용내역'!J21</f>
        <v>0</v>
      </c>
      <c r="L22" s="69">
        <f t="shared" si="1"/>
        <v>0</v>
      </c>
      <c r="M22" s="70"/>
    </row>
    <row r="23" spans="2:13" ht="19.5" customHeight="1">
      <c r="B23" s="153"/>
      <c r="C23" s="58" t="s">
        <v>43</v>
      </c>
      <c r="D23" s="61">
        <v>0</v>
      </c>
      <c r="E23" s="156"/>
      <c r="F23" s="163"/>
      <c r="G23" s="163"/>
      <c r="H23" s="71" t="s">
        <v>6</v>
      </c>
      <c r="I23" s="72">
        <f>'비지정후원금 사용내역'!I22+'비지정후원금 사용내역'!J22</f>
        <v>0</v>
      </c>
      <c r="J23" s="73">
        <f t="shared" si="0"/>
        <v>0</v>
      </c>
      <c r="K23" s="72">
        <f>'지정후원금 사용내역'!I22+'지정후원금 사용내역'!J22</f>
        <v>0</v>
      </c>
      <c r="L23" s="73">
        <f t="shared" si="1"/>
        <v>0</v>
      </c>
      <c r="M23" s="74"/>
    </row>
    <row r="24" spans="2:13" ht="19.5" customHeight="1">
      <c r="B24" s="151" t="s">
        <v>55</v>
      </c>
      <c r="C24" s="56" t="s">
        <v>20</v>
      </c>
      <c r="D24" s="59">
        <f>D15+D18-D21</f>
        <v>6555921</v>
      </c>
      <c r="E24" s="154">
        <f>SUM(D24:D26)</f>
        <v>13711040</v>
      </c>
      <c r="F24" s="160" t="s">
        <v>41</v>
      </c>
      <c r="G24" s="157" t="s">
        <v>41</v>
      </c>
      <c r="H24" s="75" t="s">
        <v>73</v>
      </c>
      <c r="I24" s="76">
        <f>'비지정후원금 사용내역'!I23+'비지정후원금 사용내역'!J23</f>
        <v>0</v>
      </c>
      <c r="J24" s="77">
        <f t="shared" si="0"/>
        <v>0</v>
      </c>
      <c r="K24" s="76">
        <f>'지정후원금 사용내역'!I23+'지정후원금 사용내역'!J23</f>
        <v>0</v>
      </c>
      <c r="L24" s="77">
        <f t="shared" si="1"/>
        <v>0</v>
      </c>
      <c r="M24" s="114"/>
    </row>
    <row r="25" spans="2:13" ht="19.5" customHeight="1">
      <c r="B25" s="152"/>
      <c r="C25" s="57" t="s">
        <v>42</v>
      </c>
      <c r="D25" s="60">
        <f>D16+D19-D22</f>
        <v>6667234</v>
      </c>
      <c r="E25" s="155"/>
      <c r="F25" s="161"/>
      <c r="G25" s="158"/>
      <c r="H25" s="67" t="s">
        <v>67</v>
      </c>
      <c r="I25" s="68">
        <f>'비지정후원금 사용내역'!I24+'비지정후원금 사용내역'!J24</f>
        <v>0</v>
      </c>
      <c r="J25" s="69">
        <f t="shared" si="0"/>
        <v>0</v>
      </c>
      <c r="K25" s="68">
        <f>'지정후원금 사용내역'!I24+'지정후원금 사용내역'!J24</f>
        <v>0</v>
      </c>
      <c r="L25" s="69">
        <f t="shared" si="1"/>
        <v>0</v>
      </c>
      <c r="M25" s="115"/>
    </row>
    <row r="26" spans="2:13" ht="19.5" customHeight="1">
      <c r="B26" s="153"/>
      <c r="C26" s="58" t="s">
        <v>43</v>
      </c>
      <c r="D26" s="61">
        <f>D17+D20-D23</f>
        <v>487885</v>
      </c>
      <c r="E26" s="156"/>
      <c r="F26" s="161"/>
      <c r="G26" s="158"/>
      <c r="H26" s="67" t="s">
        <v>68</v>
      </c>
      <c r="I26" s="68">
        <f>'비지정후원금 사용내역'!I25+'비지정후원금 사용내역'!J25</f>
        <v>0</v>
      </c>
      <c r="J26" s="69">
        <f t="shared" si="0"/>
        <v>0</v>
      </c>
      <c r="K26" s="68">
        <f>'지정후원금 사용내역'!I25+'지정후원금 사용내역'!J25</f>
        <v>0</v>
      </c>
      <c r="L26" s="69">
        <f t="shared" si="1"/>
        <v>0</v>
      </c>
      <c r="M26" s="115"/>
    </row>
    <row r="27" spans="2:13" ht="19.5" customHeight="1">
      <c r="B27" s="42"/>
      <c r="C27" s="29"/>
      <c r="D27" s="29"/>
      <c r="E27" s="25"/>
      <c r="F27" s="161"/>
      <c r="G27" s="158"/>
      <c r="H27" s="111" t="s">
        <v>69</v>
      </c>
      <c r="I27" s="68">
        <f>'비지정후원금 사용내역'!I26+'비지정후원금 사용내역'!J26</f>
        <v>0</v>
      </c>
      <c r="J27" s="69">
        <f t="shared" si="0"/>
        <v>0</v>
      </c>
      <c r="K27" s="68">
        <f>'지정후원금 사용내역'!I26+'지정후원금 사용내역'!J26</f>
        <v>0</v>
      </c>
      <c r="L27" s="69">
        <f t="shared" si="1"/>
        <v>0</v>
      </c>
      <c r="M27" s="70"/>
    </row>
    <row r="28" spans="2:13" ht="19.5" customHeight="1">
      <c r="B28" s="103"/>
      <c r="C28" s="29"/>
      <c r="D28" s="29"/>
      <c r="E28" s="25"/>
      <c r="F28" s="161"/>
      <c r="G28" s="158"/>
      <c r="H28" s="111" t="s">
        <v>75</v>
      </c>
      <c r="I28" s="68">
        <f>'비지정후원금 사용내역'!I27+'비지정후원금 사용내역'!J27</f>
        <v>0</v>
      </c>
      <c r="J28" s="69">
        <f t="shared" si="0"/>
        <v>0</v>
      </c>
      <c r="K28" s="68">
        <f>'지정후원금 사용내역'!I27+'지정후원금 사용내역'!J27</f>
        <v>2500000</v>
      </c>
      <c r="L28" s="69">
        <f t="shared" si="1"/>
        <v>0.09785616709136243</v>
      </c>
      <c r="M28" s="70"/>
    </row>
    <row r="29" spans="2:13" ht="19.5" customHeight="1">
      <c r="B29" s="44"/>
      <c r="C29" s="43"/>
      <c r="D29" s="43"/>
      <c r="E29" s="104"/>
      <c r="F29" s="161"/>
      <c r="G29" s="158"/>
      <c r="H29" s="79"/>
      <c r="I29" s="68">
        <f>'비지정후원금 사용내역'!I28+'비지정후원금 사용내역'!J28</f>
        <v>0</v>
      </c>
      <c r="J29" s="69">
        <f t="shared" si="0"/>
        <v>0</v>
      </c>
      <c r="K29" s="68">
        <f>'지정후원금 사용내역'!I28+'지정후원금 사용내역'!J28</f>
        <v>0</v>
      </c>
      <c r="L29" s="69">
        <f t="shared" si="1"/>
        <v>0</v>
      </c>
      <c r="M29" s="70"/>
    </row>
    <row r="30" spans="2:13" ht="19.5" customHeight="1">
      <c r="B30" s="105"/>
      <c r="C30" s="33"/>
      <c r="D30" s="33"/>
      <c r="E30" s="104"/>
      <c r="F30" s="161"/>
      <c r="G30" s="158"/>
      <c r="H30" s="79"/>
      <c r="I30" s="68">
        <f>'비지정후원금 사용내역'!I29+'비지정후원금 사용내역'!J29</f>
        <v>0</v>
      </c>
      <c r="J30" s="69">
        <f t="shared" si="0"/>
        <v>0</v>
      </c>
      <c r="K30" s="68">
        <f>'지정후원금 사용내역'!I29+'지정후원금 사용내역'!J29</f>
        <v>0</v>
      </c>
      <c r="L30" s="69">
        <f t="shared" si="1"/>
        <v>0</v>
      </c>
      <c r="M30" s="70"/>
    </row>
    <row r="31" spans="2:13" ht="19.5" customHeight="1">
      <c r="B31" s="47"/>
      <c r="C31" s="43"/>
      <c r="D31" s="43"/>
      <c r="E31" s="49"/>
      <c r="F31" s="162"/>
      <c r="G31" s="159"/>
      <c r="H31" s="80"/>
      <c r="I31" s="72">
        <f>'비지정후원금 사용내역'!I30+'비지정후원금 사용내역'!J30</f>
        <v>0</v>
      </c>
      <c r="J31" s="73">
        <f>I31/$I$32</f>
        <v>0</v>
      </c>
      <c r="K31" s="72">
        <f>'지정후원금 사용내역'!I30+'지정후원금 사용내역'!J30</f>
        <v>0</v>
      </c>
      <c r="L31" s="73">
        <f>K31/$K$32</f>
        <v>0</v>
      </c>
      <c r="M31" s="74"/>
    </row>
    <row r="32" spans="2:13" ht="19.5" customHeight="1" thickBot="1">
      <c r="B32" s="30"/>
      <c r="C32" s="31"/>
      <c r="D32" s="31"/>
      <c r="E32" s="32"/>
      <c r="F32" s="164" t="s">
        <v>62</v>
      </c>
      <c r="G32" s="165"/>
      <c r="H32" s="54">
        <f>I32+K32</f>
        <v>27215080</v>
      </c>
      <c r="I32" s="22">
        <f>SUM(I6:I31)</f>
        <v>1667380</v>
      </c>
      <c r="J32" s="23">
        <f>SUM(I6:I11,I15:I19,I23:I31)/$I$32</f>
        <v>1</v>
      </c>
      <c r="K32" s="22">
        <f>SUM(K6:K31)</f>
        <v>25547700</v>
      </c>
      <c r="L32" s="23">
        <f>SUM(K6:K11,K15:K19,K23:K31)/$K$32</f>
        <v>0.9912007734551447</v>
      </c>
      <c r="M32" s="50"/>
    </row>
  </sheetData>
  <sheetProtection/>
  <mergeCells count="25">
    <mergeCell ref="B4:E4"/>
    <mergeCell ref="B5:C5"/>
    <mergeCell ref="G6:G11"/>
    <mergeCell ref="G12:G14"/>
    <mergeCell ref="G15:G20"/>
    <mergeCell ref="F6:F20"/>
    <mergeCell ref="B18:B20"/>
    <mergeCell ref="F32:G32"/>
    <mergeCell ref="E15:E17"/>
    <mergeCell ref="E18:E20"/>
    <mergeCell ref="M4:M5"/>
    <mergeCell ref="B1:M1"/>
    <mergeCell ref="F4:L4"/>
    <mergeCell ref="F5:H5"/>
    <mergeCell ref="B2:M2"/>
    <mergeCell ref="B15:B17"/>
    <mergeCell ref="B14:C14"/>
    <mergeCell ref="B21:B23"/>
    <mergeCell ref="E21:E23"/>
    <mergeCell ref="B24:B26"/>
    <mergeCell ref="E24:E26"/>
    <mergeCell ref="G24:G31"/>
    <mergeCell ref="F24:F31"/>
    <mergeCell ref="F21:F23"/>
    <mergeCell ref="G21:G23"/>
  </mergeCells>
  <printOptions horizontalCentered="1" verticalCentered="1"/>
  <pageMargins left="0.5905511811023623" right="0.5905511811023623" top="0.3937007874015748" bottom="0.3937007874015748" header="0.31496062992125984" footer="0.31496062992125984"/>
  <pageSetup fitToHeight="1" fitToWidth="1" orientation="landscape" paperSize="9" scale="79" r:id="rId3"/>
  <rowBreaks count="1" manualBreakCount="1">
    <brk id="30" min="1" max="11" man="1"/>
  </rowBreaks>
  <colBreaks count="1" manualBreakCount="1">
    <brk id="12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zoomScalePageLayoutView="0" workbookViewId="0" topLeftCell="A1">
      <selection activeCell="B1" sqref="B1:K1"/>
    </sheetView>
  </sheetViews>
  <sheetFormatPr defaultColWidth="8.88671875" defaultRowHeight="13.5"/>
  <cols>
    <col min="1" max="1" width="0.88671875" style="1" customWidth="1"/>
    <col min="2" max="2" width="10.77734375" style="1" customWidth="1"/>
    <col min="3" max="3" width="15.77734375" style="1" customWidth="1"/>
    <col min="4" max="4" width="11.10546875" style="1" bestFit="1" customWidth="1"/>
    <col min="5" max="5" width="9.77734375" style="1" customWidth="1"/>
    <col min="6" max="6" width="8.5546875" style="1" bestFit="1" customWidth="1"/>
    <col min="7" max="7" width="10.77734375" style="15" customWidth="1"/>
    <col min="8" max="8" width="18.77734375" style="1" customWidth="1"/>
    <col min="9" max="9" width="11.10546875" style="1" bestFit="1" customWidth="1"/>
    <col min="10" max="10" width="11.77734375" style="1" bestFit="1" customWidth="1"/>
    <col min="11" max="11" width="37.77734375" style="16" customWidth="1"/>
    <col min="12" max="12" width="8.88671875" style="1" customWidth="1"/>
    <col min="13" max="13" width="11.3359375" style="1" bestFit="1" customWidth="1"/>
    <col min="14" max="14" width="12.3359375" style="1" bestFit="1" customWidth="1"/>
    <col min="15" max="16384" width="8.88671875" style="1" customWidth="1"/>
  </cols>
  <sheetData>
    <row r="1" spans="2:11" ht="37.5" customHeight="1">
      <c r="B1" s="185" t="s">
        <v>78</v>
      </c>
      <c r="C1" s="185"/>
      <c r="D1" s="185"/>
      <c r="E1" s="185"/>
      <c r="F1" s="185"/>
      <c r="G1" s="185"/>
      <c r="H1" s="185"/>
      <c r="I1" s="185"/>
      <c r="J1" s="185"/>
      <c r="K1" s="185"/>
    </row>
    <row r="2" spans="2:11" ht="17.25" customHeight="1" thickBot="1">
      <c r="B2" s="2"/>
      <c r="C2" s="3"/>
      <c r="D2" s="3"/>
      <c r="E2" s="3"/>
      <c r="F2" s="3"/>
      <c r="G2" s="2"/>
      <c r="H2" s="3"/>
      <c r="I2" s="3"/>
      <c r="K2" s="4" t="s">
        <v>38</v>
      </c>
    </row>
    <row r="3" spans="2:11" ht="19.5" customHeight="1">
      <c r="B3" s="177" t="s">
        <v>60</v>
      </c>
      <c r="C3" s="178"/>
      <c r="D3" s="178"/>
      <c r="E3" s="179"/>
      <c r="F3" s="170" t="s">
        <v>61</v>
      </c>
      <c r="G3" s="170"/>
      <c r="H3" s="170"/>
      <c r="I3" s="170"/>
      <c r="J3" s="171"/>
      <c r="K3" s="186" t="s">
        <v>44</v>
      </c>
    </row>
    <row r="4" spans="2:11" ht="19.5" customHeight="1" thickBot="1">
      <c r="B4" s="180" t="s">
        <v>45</v>
      </c>
      <c r="C4" s="181"/>
      <c r="D4" s="24" t="s">
        <v>46</v>
      </c>
      <c r="E4" s="6" t="s">
        <v>56</v>
      </c>
      <c r="F4" s="164" t="s">
        <v>45</v>
      </c>
      <c r="G4" s="172"/>
      <c r="H4" s="173"/>
      <c r="I4" s="7" t="s">
        <v>11</v>
      </c>
      <c r="J4" s="8" t="s">
        <v>12</v>
      </c>
      <c r="K4" s="187"/>
    </row>
    <row r="5" spans="2:11" ht="19.5" customHeight="1">
      <c r="B5" s="117" t="s">
        <v>0</v>
      </c>
      <c r="C5" s="118" t="s">
        <v>20</v>
      </c>
      <c r="D5" s="137">
        <v>2852502</v>
      </c>
      <c r="E5" s="120" t="s">
        <v>65</v>
      </c>
      <c r="F5" s="191" t="s">
        <v>31</v>
      </c>
      <c r="G5" s="194" t="s">
        <v>3</v>
      </c>
      <c r="H5" s="63" t="s">
        <v>47</v>
      </c>
      <c r="I5" s="81">
        <v>0</v>
      </c>
      <c r="J5" s="82">
        <v>0</v>
      </c>
      <c r="K5" s="83"/>
    </row>
    <row r="6" spans="2:11" ht="19.5" customHeight="1">
      <c r="B6" s="121"/>
      <c r="C6" s="125"/>
      <c r="D6" s="131"/>
      <c r="E6" s="67"/>
      <c r="F6" s="192"/>
      <c r="G6" s="161"/>
      <c r="H6" s="67" t="s">
        <v>23</v>
      </c>
      <c r="I6" s="84">
        <v>0</v>
      </c>
      <c r="J6" s="85">
        <v>0</v>
      </c>
      <c r="K6" s="86"/>
    </row>
    <row r="7" spans="2:11" ht="19.5" customHeight="1">
      <c r="B7" s="121"/>
      <c r="C7" s="138"/>
      <c r="D7" s="131"/>
      <c r="E7" s="67"/>
      <c r="F7" s="192"/>
      <c r="G7" s="161"/>
      <c r="H7" s="67" t="s">
        <v>63</v>
      </c>
      <c r="I7" s="84">
        <v>0</v>
      </c>
      <c r="J7" s="85">
        <v>0</v>
      </c>
      <c r="K7" s="86"/>
    </row>
    <row r="8" spans="2:11" ht="19.5" customHeight="1">
      <c r="B8" s="121"/>
      <c r="C8" s="139"/>
      <c r="D8" s="140"/>
      <c r="E8" s="67"/>
      <c r="F8" s="192"/>
      <c r="G8" s="161"/>
      <c r="H8" s="67" t="s">
        <v>24</v>
      </c>
      <c r="I8" s="84">
        <v>0</v>
      </c>
      <c r="J8" s="85">
        <v>0</v>
      </c>
      <c r="K8" s="86"/>
    </row>
    <row r="9" spans="2:11" ht="19.5" customHeight="1">
      <c r="B9" s="121"/>
      <c r="C9" s="138"/>
      <c r="D9" s="131"/>
      <c r="E9" s="79"/>
      <c r="F9" s="192"/>
      <c r="G9" s="161"/>
      <c r="H9" s="67" t="s">
        <v>25</v>
      </c>
      <c r="I9" s="84">
        <v>1328670</v>
      </c>
      <c r="J9" s="85">
        <v>0</v>
      </c>
      <c r="K9" s="86" t="s">
        <v>39</v>
      </c>
    </row>
    <row r="10" spans="2:11" ht="19.5" customHeight="1">
      <c r="B10" s="121"/>
      <c r="C10" s="138"/>
      <c r="D10" s="131"/>
      <c r="E10" s="79"/>
      <c r="F10" s="192"/>
      <c r="G10" s="163"/>
      <c r="H10" s="71" t="s">
        <v>16</v>
      </c>
      <c r="I10" s="87">
        <v>0</v>
      </c>
      <c r="J10" s="88">
        <v>0</v>
      </c>
      <c r="K10" s="89"/>
    </row>
    <row r="11" spans="2:11" ht="19.5" customHeight="1">
      <c r="B11" s="121"/>
      <c r="C11" s="141"/>
      <c r="D11" s="142"/>
      <c r="E11" s="79"/>
      <c r="F11" s="192"/>
      <c r="G11" s="157" t="s">
        <v>4</v>
      </c>
      <c r="H11" s="75" t="s">
        <v>5</v>
      </c>
      <c r="I11" s="106">
        <v>0</v>
      </c>
      <c r="J11" s="91">
        <v>0</v>
      </c>
      <c r="K11" s="92"/>
    </row>
    <row r="12" spans="2:11" ht="19.5" customHeight="1">
      <c r="B12" s="121"/>
      <c r="C12" s="139"/>
      <c r="D12" s="143"/>
      <c r="E12" s="79"/>
      <c r="F12" s="192"/>
      <c r="G12" s="158"/>
      <c r="H12" s="67" t="s">
        <v>26</v>
      </c>
      <c r="I12" s="107">
        <v>0</v>
      </c>
      <c r="J12" s="85">
        <v>0</v>
      </c>
      <c r="K12" s="86"/>
    </row>
    <row r="13" spans="2:11" ht="19.5" customHeight="1">
      <c r="B13" s="121"/>
      <c r="C13" s="134"/>
      <c r="D13" s="134"/>
      <c r="E13" s="79"/>
      <c r="F13" s="192"/>
      <c r="G13" s="159"/>
      <c r="H13" s="71" t="s">
        <v>8</v>
      </c>
      <c r="I13" s="108">
        <v>0</v>
      </c>
      <c r="J13" s="88">
        <v>0</v>
      </c>
      <c r="K13" s="89"/>
    </row>
    <row r="14" spans="2:11" ht="19.5" customHeight="1">
      <c r="B14" s="121"/>
      <c r="C14" s="144"/>
      <c r="D14" s="145"/>
      <c r="E14" s="67"/>
      <c r="F14" s="192"/>
      <c r="G14" s="157" t="s">
        <v>28</v>
      </c>
      <c r="H14" s="75" t="s">
        <v>48</v>
      </c>
      <c r="I14" s="93">
        <v>0</v>
      </c>
      <c r="J14" s="94">
        <v>0</v>
      </c>
      <c r="K14" s="92"/>
    </row>
    <row r="15" spans="2:11" ht="19.5" customHeight="1">
      <c r="B15" s="121"/>
      <c r="C15" s="134"/>
      <c r="D15" s="134"/>
      <c r="E15" s="79"/>
      <c r="F15" s="192"/>
      <c r="G15" s="158"/>
      <c r="H15" s="67" t="s">
        <v>29</v>
      </c>
      <c r="I15" s="84">
        <v>276180</v>
      </c>
      <c r="J15" s="85">
        <v>0</v>
      </c>
      <c r="K15" s="116" t="s">
        <v>82</v>
      </c>
    </row>
    <row r="16" spans="2:11" ht="19.5" customHeight="1">
      <c r="B16" s="121"/>
      <c r="C16" s="134"/>
      <c r="D16" s="134"/>
      <c r="E16" s="79"/>
      <c r="F16" s="192"/>
      <c r="G16" s="158"/>
      <c r="H16" s="67" t="s">
        <v>1</v>
      </c>
      <c r="I16" s="84">
        <v>55410</v>
      </c>
      <c r="J16" s="85">
        <v>0</v>
      </c>
      <c r="K16" s="86" t="s">
        <v>40</v>
      </c>
    </row>
    <row r="17" spans="2:11" ht="19.5" customHeight="1">
      <c r="B17" s="121"/>
      <c r="C17" s="134"/>
      <c r="D17" s="134"/>
      <c r="E17" s="79"/>
      <c r="F17" s="192"/>
      <c r="G17" s="158"/>
      <c r="H17" s="67" t="s">
        <v>2</v>
      </c>
      <c r="I17" s="84">
        <v>7120</v>
      </c>
      <c r="J17" s="85">
        <v>0</v>
      </c>
      <c r="K17" s="86" t="s">
        <v>83</v>
      </c>
    </row>
    <row r="18" spans="2:11" ht="19.5" customHeight="1">
      <c r="B18" s="121"/>
      <c r="C18" s="134"/>
      <c r="D18" s="134"/>
      <c r="E18" s="79"/>
      <c r="F18" s="192"/>
      <c r="G18" s="158"/>
      <c r="H18" s="67" t="s">
        <v>9</v>
      </c>
      <c r="I18" s="84">
        <v>0</v>
      </c>
      <c r="J18" s="85">
        <v>0</v>
      </c>
      <c r="K18" s="86"/>
    </row>
    <row r="19" spans="2:11" ht="19.5" customHeight="1">
      <c r="B19" s="121"/>
      <c r="C19" s="134"/>
      <c r="D19" s="134"/>
      <c r="E19" s="79"/>
      <c r="F19" s="193"/>
      <c r="G19" s="159"/>
      <c r="H19" s="71" t="s">
        <v>15</v>
      </c>
      <c r="I19" s="108">
        <v>0</v>
      </c>
      <c r="J19" s="88">
        <v>0</v>
      </c>
      <c r="K19" s="89"/>
    </row>
    <row r="20" spans="2:11" ht="19.5" customHeight="1">
      <c r="B20" s="121"/>
      <c r="C20" s="134"/>
      <c r="D20" s="134"/>
      <c r="E20" s="79"/>
      <c r="F20" s="192" t="s">
        <v>30</v>
      </c>
      <c r="G20" s="157" t="s">
        <v>10</v>
      </c>
      <c r="H20" s="75" t="s">
        <v>10</v>
      </c>
      <c r="I20" s="109">
        <v>0</v>
      </c>
      <c r="J20" s="94">
        <v>0</v>
      </c>
      <c r="K20" s="92"/>
    </row>
    <row r="21" spans="2:11" ht="19.5" customHeight="1">
      <c r="B21" s="121"/>
      <c r="C21" s="134"/>
      <c r="D21" s="134"/>
      <c r="E21" s="79"/>
      <c r="F21" s="192"/>
      <c r="G21" s="158"/>
      <c r="H21" s="67" t="s">
        <v>14</v>
      </c>
      <c r="I21" s="107">
        <v>0</v>
      </c>
      <c r="J21" s="85">
        <v>0</v>
      </c>
      <c r="K21" s="86"/>
    </row>
    <row r="22" spans="2:11" ht="19.5" customHeight="1">
      <c r="B22" s="121"/>
      <c r="C22" s="134"/>
      <c r="D22" s="134"/>
      <c r="E22" s="79"/>
      <c r="F22" s="193"/>
      <c r="G22" s="159"/>
      <c r="H22" s="71" t="s">
        <v>6</v>
      </c>
      <c r="I22" s="90">
        <v>0</v>
      </c>
      <c r="J22" s="88">
        <v>0</v>
      </c>
      <c r="K22" s="89"/>
    </row>
    <row r="23" spans="2:11" ht="19.5" customHeight="1">
      <c r="B23" s="121"/>
      <c r="C23" s="134"/>
      <c r="D23" s="134"/>
      <c r="E23" s="79"/>
      <c r="F23" s="196" t="s">
        <v>36</v>
      </c>
      <c r="G23" s="157" t="s">
        <v>36</v>
      </c>
      <c r="H23" s="75" t="s">
        <v>37</v>
      </c>
      <c r="I23" s="93"/>
      <c r="J23" s="94">
        <v>0</v>
      </c>
      <c r="K23" s="92"/>
    </row>
    <row r="24" spans="2:11" ht="19.5" customHeight="1">
      <c r="B24" s="121"/>
      <c r="C24" s="134"/>
      <c r="D24" s="134"/>
      <c r="E24" s="79"/>
      <c r="F24" s="192"/>
      <c r="G24" s="158"/>
      <c r="H24" s="79"/>
      <c r="I24" s="84">
        <v>0</v>
      </c>
      <c r="J24" s="85">
        <v>0</v>
      </c>
      <c r="K24" s="86"/>
    </row>
    <row r="25" spans="2:11" ht="19.5" customHeight="1">
      <c r="B25" s="121"/>
      <c r="C25" s="134"/>
      <c r="D25" s="134"/>
      <c r="E25" s="79"/>
      <c r="F25" s="192"/>
      <c r="G25" s="158"/>
      <c r="H25" s="79"/>
      <c r="I25" s="84">
        <v>0</v>
      </c>
      <c r="J25" s="85">
        <v>0</v>
      </c>
      <c r="K25" s="86"/>
    </row>
    <row r="26" spans="2:11" ht="19.5" customHeight="1">
      <c r="B26" s="121"/>
      <c r="C26" s="134"/>
      <c r="D26" s="134"/>
      <c r="E26" s="79"/>
      <c r="F26" s="192"/>
      <c r="G26" s="158"/>
      <c r="H26" s="79"/>
      <c r="I26" s="84">
        <v>0</v>
      </c>
      <c r="J26" s="85">
        <v>0</v>
      </c>
      <c r="K26" s="86"/>
    </row>
    <row r="27" spans="2:11" ht="19.5" customHeight="1">
      <c r="B27" s="121"/>
      <c r="C27" s="134"/>
      <c r="D27" s="134"/>
      <c r="E27" s="79"/>
      <c r="F27" s="192"/>
      <c r="G27" s="158"/>
      <c r="H27" s="79"/>
      <c r="I27" s="84">
        <v>0</v>
      </c>
      <c r="J27" s="85">
        <v>0</v>
      </c>
      <c r="K27" s="86"/>
    </row>
    <row r="28" spans="2:11" ht="19.5" customHeight="1">
      <c r="B28" s="121"/>
      <c r="C28" s="134"/>
      <c r="D28" s="134"/>
      <c r="E28" s="79"/>
      <c r="F28" s="192"/>
      <c r="G28" s="158"/>
      <c r="H28" s="79"/>
      <c r="I28" s="84">
        <v>0</v>
      </c>
      <c r="J28" s="85">
        <v>0</v>
      </c>
      <c r="K28" s="96"/>
    </row>
    <row r="29" spans="2:11" ht="19.5" customHeight="1">
      <c r="B29" s="121"/>
      <c r="C29" s="134"/>
      <c r="D29" s="134"/>
      <c r="E29" s="79"/>
      <c r="F29" s="192"/>
      <c r="G29" s="158"/>
      <c r="H29" s="79"/>
      <c r="I29" s="84">
        <v>0</v>
      </c>
      <c r="J29" s="85">
        <v>0</v>
      </c>
      <c r="K29" s="97"/>
    </row>
    <row r="30" spans="2:11" ht="19.5" customHeight="1" thickBot="1">
      <c r="B30" s="135"/>
      <c r="C30" s="136"/>
      <c r="D30" s="136"/>
      <c r="E30" s="80"/>
      <c r="F30" s="197"/>
      <c r="G30" s="195"/>
      <c r="H30" s="98"/>
      <c r="I30" s="99">
        <v>0</v>
      </c>
      <c r="J30" s="100">
        <v>0</v>
      </c>
      <c r="K30" s="101"/>
    </row>
    <row r="31" spans="2:14" ht="19.5" customHeight="1" thickBot="1">
      <c r="B31" s="9" t="s">
        <v>7</v>
      </c>
      <c r="C31" s="10"/>
      <c r="D31" s="10">
        <f>D5+D6</f>
        <v>2852502</v>
      </c>
      <c r="E31" s="11"/>
      <c r="F31" s="188" t="s">
        <v>13</v>
      </c>
      <c r="G31" s="189"/>
      <c r="H31" s="55">
        <f>I31+J31</f>
        <v>1667380</v>
      </c>
      <c r="I31" s="12">
        <f>SUM(I5:I30)</f>
        <v>1667380</v>
      </c>
      <c r="J31" s="13">
        <f>SUM(J5:J30)</f>
        <v>0</v>
      </c>
      <c r="K31" s="51"/>
      <c r="M31" s="14"/>
      <c r="N31" s="14"/>
    </row>
    <row r="32" spans="7:11" ht="19.5" customHeight="1" thickBot="1">
      <c r="G32" s="188" t="s">
        <v>34</v>
      </c>
      <c r="H32" s="190"/>
      <c r="I32" s="27">
        <f>I31/(I31+J31)</f>
        <v>1</v>
      </c>
      <c r="J32" s="28">
        <f>J31/(I31+J31)</f>
        <v>0</v>
      </c>
      <c r="K32" s="52"/>
    </row>
    <row r="34" ht="16.5">
      <c r="I34" s="14"/>
    </row>
    <row r="35" spans="9:11" ht="16.5">
      <c r="I35" s="17"/>
      <c r="K35" s="1"/>
    </row>
    <row r="36" spans="9:11" ht="16.5">
      <c r="I36" s="16"/>
      <c r="K36" s="1"/>
    </row>
    <row r="37" spans="9:11" ht="16.5">
      <c r="I37" s="17"/>
      <c r="K37" s="1"/>
    </row>
  </sheetData>
  <sheetProtection/>
  <mergeCells count="16">
    <mergeCell ref="F31:G31"/>
    <mergeCell ref="G32:H32"/>
    <mergeCell ref="F5:F19"/>
    <mergeCell ref="G5:G10"/>
    <mergeCell ref="F20:F22"/>
    <mergeCell ref="G20:G22"/>
    <mergeCell ref="G14:G19"/>
    <mergeCell ref="G11:G13"/>
    <mergeCell ref="G23:G30"/>
    <mergeCell ref="F23:F30"/>
    <mergeCell ref="B1:K1"/>
    <mergeCell ref="B3:E3"/>
    <mergeCell ref="F3:J3"/>
    <mergeCell ref="K3:K4"/>
    <mergeCell ref="B4:C4"/>
    <mergeCell ref="F4:H4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zoomScalePageLayoutView="0" workbookViewId="0" topLeftCell="A1">
      <selection activeCell="B1" sqref="B1:K1"/>
    </sheetView>
  </sheetViews>
  <sheetFormatPr defaultColWidth="8.88671875" defaultRowHeight="13.5"/>
  <cols>
    <col min="1" max="1" width="0.88671875" style="1" customWidth="1"/>
    <col min="2" max="2" width="10.77734375" style="1" customWidth="1"/>
    <col min="3" max="3" width="17.77734375" style="1" customWidth="1"/>
    <col min="4" max="4" width="11.77734375" style="1" customWidth="1"/>
    <col min="5" max="5" width="9.77734375" style="1" customWidth="1"/>
    <col min="6" max="6" width="8.77734375" style="1" customWidth="1"/>
    <col min="7" max="7" width="10.77734375" style="15" customWidth="1"/>
    <col min="8" max="8" width="18.77734375" style="1" customWidth="1"/>
    <col min="9" max="10" width="11.77734375" style="1" customWidth="1"/>
    <col min="11" max="11" width="34.77734375" style="16" customWidth="1"/>
    <col min="12" max="12" width="8.88671875" style="1" customWidth="1"/>
    <col min="13" max="13" width="11.3359375" style="1" bestFit="1" customWidth="1"/>
    <col min="14" max="14" width="12.3359375" style="1" bestFit="1" customWidth="1"/>
    <col min="15" max="16384" width="8.88671875" style="1" customWidth="1"/>
  </cols>
  <sheetData>
    <row r="1" spans="2:11" ht="37.5" customHeight="1">
      <c r="B1" s="185" t="s">
        <v>79</v>
      </c>
      <c r="C1" s="185"/>
      <c r="D1" s="185"/>
      <c r="E1" s="185"/>
      <c r="F1" s="185"/>
      <c r="G1" s="185"/>
      <c r="H1" s="185"/>
      <c r="I1" s="185"/>
      <c r="J1" s="185"/>
      <c r="K1" s="185"/>
    </row>
    <row r="2" spans="2:11" ht="17.25" customHeight="1" thickBot="1">
      <c r="B2" s="2"/>
      <c r="C2" s="3"/>
      <c r="D2" s="3"/>
      <c r="E2" s="3"/>
      <c r="F2" s="3"/>
      <c r="G2" s="2"/>
      <c r="H2" s="3"/>
      <c r="I2" s="3"/>
      <c r="K2" s="4" t="s">
        <v>38</v>
      </c>
    </row>
    <row r="3" spans="2:11" ht="19.5" customHeight="1">
      <c r="B3" s="177" t="s">
        <v>60</v>
      </c>
      <c r="C3" s="178"/>
      <c r="D3" s="178"/>
      <c r="E3" s="179"/>
      <c r="F3" s="170" t="s">
        <v>61</v>
      </c>
      <c r="G3" s="170"/>
      <c r="H3" s="170"/>
      <c r="I3" s="170"/>
      <c r="J3" s="171"/>
      <c r="K3" s="186" t="s">
        <v>44</v>
      </c>
    </row>
    <row r="4" spans="2:11" ht="19.5" customHeight="1" thickBot="1">
      <c r="B4" s="180" t="s">
        <v>45</v>
      </c>
      <c r="C4" s="181"/>
      <c r="D4" s="5" t="s">
        <v>46</v>
      </c>
      <c r="E4" s="6" t="s">
        <v>56</v>
      </c>
      <c r="F4" s="164" t="s">
        <v>45</v>
      </c>
      <c r="G4" s="172"/>
      <c r="H4" s="173"/>
      <c r="I4" s="7" t="s">
        <v>11</v>
      </c>
      <c r="J4" s="8" t="s">
        <v>12</v>
      </c>
      <c r="K4" s="187"/>
    </row>
    <row r="5" spans="2:11" ht="19.5" customHeight="1">
      <c r="B5" s="117" t="s">
        <v>0</v>
      </c>
      <c r="C5" s="118" t="s">
        <v>42</v>
      </c>
      <c r="D5" s="119">
        <v>2506239</v>
      </c>
      <c r="E5" s="120" t="s">
        <v>64</v>
      </c>
      <c r="F5" s="191" t="s">
        <v>31</v>
      </c>
      <c r="G5" s="194" t="s">
        <v>3</v>
      </c>
      <c r="H5" s="63" t="s">
        <v>47</v>
      </c>
      <c r="I5" s="81">
        <v>15360000</v>
      </c>
      <c r="J5" s="82">
        <v>0</v>
      </c>
      <c r="K5" s="83" t="s">
        <v>70</v>
      </c>
    </row>
    <row r="6" spans="2:11" ht="19.5" customHeight="1">
      <c r="B6" s="121"/>
      <c r="C6" s="122" t="s">
        <v>66</v>
      </c>
      <c r="D6" s="123">
        <v>30116</v>
      </c>
      <c r="E6" s="124" t="s">
        <v>64</v>
      </c>
      <c r="F6" s="192"/>
      <c r="G6" s="161"/>
      <c r="H6" s="67" t="s">
        <v>23</v>
      </c>
      <c r="I6" s="84">
        <v>1440000</v>
      </c>
      <c r="J6" s="85">
        <v>0</v>
      </c>
      <c r="K6" s="86" t="s">
        <v>71</v>
      </c>
    </row>
    <row r="7" spans="2:11" ht="16.5">
      <c r="B7" s="68"/>
      <c r="C7" s="125"/>
      <c r="D7" s="126"/>
      <c r="E7" s="127"/>
      <c r="F7" s="192"/>
      <c r="G7" s="161"/>
      <c r="H7" s="67" t="s">
        <v>63</v>
      </c>
      <c r="I7" s="84">
        <v>2550000</v>
      </c>
      <c r="J7" s="85">
        <v>0</v>
      </c>
      <c r="K7" s="86" t="s">
        <v>80</v>
      </c>
    </row>
    <row r="8" spans="2:11" ht="16.5">
      <c r="B8" s="68"/>
      <c r="C8" s="122"/>
      <c r="D8" s="123"/>
      <c r="E8" s="127"/>
      <c r="F8" s="192"/>
      <c r="G8" s="161"/>
      <c r="H8" s="67" t="s">
        <v>24</v>
      </c>
      <c r="I8" s="84">
        <v>1492900</v>
      </c>
      <c r="J8" s="85">
        <v>0</v>
      </c>
      <c r="K8" s="86" t="s">
        <v>72</v>
      </c>
    </row>
    <row r="9" spans="2:11" ht="19.5" customHeight="1">
      <c r="B9" s="121"/>
      <c r="C9" s="128"/>
      <c r="D9" s="129"/>
      <c r="E9" s="130"/>
      <c r="F9" s="192"/>
      <c r="G9" s="161"/>
      <c r="H9" s="67" t="s">
        <v>25</v>
      </c>
      <c r="I9" s="84">
        <v>0</v>
      </c>
      <c r="J9" s="85">
        <v>0</v>
      </c>
      <c r="K9" s="86"/>
    </row>
    <row r="10" spans="2:11" ht="19.5" customHeight="1">
      <c r="B10" s="121"/>
      <c r="C10" s="128"/>
      <c r="D10" s="131"/>
      <c r="E10" s="79"/>
      <c r="F10" s="192"/>
      <c r="G10" s="163"/>
      <c r="H10" s="71" t="s">
        <v>16</v>
      </c>
      <c r="I10" s="90">
        <v>0</v>
      </c>
      <c r="J10" s="88">
        <v>0</v>
      </c>
      <c r="K10" s="89"/>
    </row>
    <row r="11" spans="2:11" ht="19.5" customHeight="1">
      <c r="B11" s="121"/>
      <c r="C11" s="128"/>
      <c r="D11" s="132"/>
      <c r="E11" s="79"/>
      <c r="F11" s="192"/>
      <c r="G11" s="157" t="s">
        <v>4</v>
      </c>
      <c r="H11" s="75" t="s">
        <v>5</v>
      </c>
      <c r="I11" s="106">
        <v>0</v>
      </c>
      <c r="J11" s="91">
        <v>0</v>
      </c>
      <c r="K11" s="92"/>
    </row>
    <row r="12" spans="2:11" ht="19.5" customHeight="1">
      <c r="B12" s="121"/>
      <c r="C12" s="133"/>
      <c r="D12" s="133"/>
      <c r="E12" s="79"/>
      <c r="F12" s="192"/>
      <c r="G12" s="158"/>
      <c r="H12" s="67" t="s">
        <v>26</v>
      </c>
      <c r="I12" s="107">
        <v>0</v>
      </c>
      <c r="J12" s="85">
        <v>0</v>
      </c>
      <c r="K12" s="86"/>
    </row>
    <row r="13" spans="2:11" ht="19.5" customHeight="1">
      <c r="B13" s="121"/>
      <c r="C13" s="133"/>
      <c r="D13" s="133"/>
      <c r="E13" s="79"/>
      <c r="F13" s="192"/>
      <c r="G13" s="158"/>
      <c r="H13" s="71" t="s">
        <v>8</v>
      </c>
      <c r="I13" s="108">
        <v>0</v>
      </c>
      <c r="J13" s="88">
        <v>224800</v>
      </c>
      <c r="K13" s="89" t="s">
        <v>81</v>
      </c>
    </row>
    <row r="14" spans="2:11" ht="19.5" customHeight="1">
      <c r="B14" s="121"/>
      <c r="C14" s="133"/>
      <c r="D14" s="133"/>
      <c r="E14" s="67"/>
      <c r="F14" s="192"/>
      <c r="G14" s="157" t="s">
        <v>28</v>
      </c>
      <c r="H14" s="75" t="s">
        <v>48</v>
      </c>
      <c r="I14" s="93">
        <v>0</v>
      </c>
      <c r="J14" s="94">
        <v>0</v>
      </c>
      <c r="K14" s="92"/>
    </row>
    <row r="15" spans="2:11" ht="19.5" customHeight="1">
      <c r="B15" s="121"/>
      <c r="C15" s="134"/>
      <c r="D15" s="134"/>
      <c r="E15" s="79"/>
      <c r="F15" s="192"/>
      <c r="G15" s="158"/>
      <c r="H15" s="67" t="s">
        <v>29</v>
      </c>
      <c r="I15" s="84">
        <v>1980000</v>
      </c>
      <c r="J15" s="85">
        <v>0</v>
      </c>
      <c r="K15" s="86" t="s">
        <v>74</v>
      </c>
    </row>
    <row r="16" spans="2:11" ht="19.5" customHeight="1">
      <c r="B16" s="121"/>
      <c r="C16" s="134"/>
      <c r="D16" s="134"/>
      <c r="E16" s="79"/>
      <c r="F16" s="192"/>
      <c r="G16" s="158"/>
      <c r="H16" s="67" t="s">
        <v>1</v>
      </c>
      <c r="I16" s="84">
        <v>0</v>
      </c>
      <c r="J16" s="85">
        <v>0</v>
      </c>
      <c r="K16" s="86"/>
    </row>
    <row r="17" spans="2:11" ht="19.5" customHeight="1">
      <c r="B17" s="121"/>
      <c r="C17" s="134"/>
      <c r="D17" s="134"/>
      <c r="E17" s="79"/>
      <c r="F17" s="192"/>
      <c r="G17" s="158"/>
      <c r="H17" s="67" t="s">
        <v>2</v>
      </c>
      <c r="I17" s="84">
        <v>0</v>
      </c>
      <c r="J17" s="85">
        <v>0</v>
      </c>
      <c r="K17" s="86"/>
    </row>
    <row r="18" spans="2:11" ht="19.5" customHeight="1">
      <c r="B18" s="121"/>
      <c r="C18" s="134"/>
      <c r="D18" s="134"/>
      <c r="E18" s="79"/>
      <c r="F18" s="192"/>
      <c r="G18" s="158"/>
      <c r="H18" s="67" t="s">
        <v>9</v>
      </c>
      <c r="I18" s="84">
        <v>0</v>
      </c>
      <c r="J18" s="85">
        <v>0</v>
      </c>
      <c r="K18" s="86"/>
    </row>
    <row r="19" spans="2:11" ht="19.5" customHeight="1">
      <c r="B19" s="121"/>
      <c r="C19" s="134"/>
      <c r="D19" s="134"/>
      <c r="E19" s="79"/>
      <c r="F19" s="193"/>
      <c r="G19" s="159"/>
      <c r="H19" s="71" t="s">
        <v>15</v>
      </c>
      <c r="I19" s="108">
        <v>0</v>
      </c>
      <c r="J19" s="88">
        <v>0</v>
      </c>
      <c r="K19" s="95"/>
    </row>
    <row r="20" spans="2:11" ht="19.5" customHeight="1">
      <c r="B20" s="121"/>
      <c r="C20" s="134"/>
      <c r="D20" s="134"/>
      <c r="E20" s="79"/>
      <c r="F20" s="192" t="s">
        <v>30</v>
      </c>
      <c r="G20" s="157" t="s">
        <v>10</v>
      </c>
      <c r="H20" s="75" t="s">
        <v>10</v>
      </c>
      <c r="I20" s="109">
        <v>0</v>
      </c>
      <c r="J20" s="94">
        <v>0</v>
      </c>
      <c r="K20" s="92"/>
    </row>
    <row r="21" spans="2:11" ht="19.5" customHeight="1">
      <c r="B21" s="121"/>
      <c r="C21" s="134"/>
      <c r="D21" s="134"/>
      <c r="E21" s="79"/>
      <c r="F21" s="192"/>
      <c r="G21" s="158"/>
      <c r="H21" s="67" t="s">
        <v>14</v>
      </c>
      <c r="I21" s="107">
        <v>0</v>
      </c>
      <c r="J21" s="85">
        <v>0</v>
      </c>
      <c r="K21" s="86"/>
    </row>
    <row r="22" spans="2:11" ht="19.5" customHeight="1">
      <c r="B22" s="121"/>
      <c r="C22" s="134"/>
      <c r="D22" s="134"/>
      <c r="E22" s="79"/>
      <c r="F22" s="193"/>
      <c r="G22" s="159"/>
      <c r="H22" s="71" t="s">
        <v>6</v>
      </c>
      <c r="I22" s="90">
        <v>0</v>
      </c>
      <c r="J22" s="88">
        <v>0</v>
      </c>
      <c r="K22" s="89"/>
    </row>
    <row r="23" spans="2:11" ht="19.5" customHeight="1">
      <c r="B23" s="121"/>
      <c r="C23" s="134"/>
      <c r="D23" s="134"/>
      <c r="E23" s="79"/>
      <c r="F23" s="196" t="s">
        <v>36</v>
      </c>
      <c r="G23" s="157" t="s">
        <v>36</v>
      </c>
      <c r="H23" s="110" t="s">
        <v>73</v>
      </c>
      <c r="I23" s="93">
        <v>0</v>
      </c>
      <c r="J23" s="94">
        <v>0</v>
      </c>
      <c r="K23" s="92"/>
    </row>
    <row r="24" spans="2:11" ht="19.5" customHeight="1">
      <c r="B24" s="121"/>
      <c r="C24" s="134"/>
      <c r="D24" s="134"/>
      <c r="E24" s="79"/>
      <c r="F24" s="192"/>
      <c r="G24" s="158"/>
      <c r="H24" s="111" t="s">
        <v>67</v>
      </c>
      <c r="I24" s="84">
        <v>0</v>
      </c>
      <c r="J24" s="85">
        <v>0</v>
      </c>
      <c r="K24" s="86"/>
    </row>
    <row r="25" spans="2:11" ht="19.5" customHeight="1">
      <c r="B25" s="121"/>
      <c r="C25" s="134"/>
      <c r="D25" s="134"/>
      <c r="E25" s="79"/>
      <c r="F25" s="192"/>
      <c r="G25" s="158"/>
      <c r="H25" s="111" t="s">
        <v>68</v>
      </c>
      <c r="I25" s="84">
        <v>0</v>
      </c>
      <c r="J25" s="85">
        <v>0</v>
      </c>
      <c r="K25" s="86"/>
    </row>
    <row r="26" spans="2:11" ht="19.5" customHeight="1">
      <c r="B26" s="121"/>
      <c r="C26" s="134"/>
      <c r="D26" s="134"/>
      <c r="E26" s="79"/>
      <c r="F26" s="192"/>
      <c r="G26" s="158"/>
      <c r="H26" s="111" t="s">
        <v>69</v>
      </c>
      <c r="I26" s="84">
        <v>0</v>
      </c>
      <c r="J26" s="85">
        <v>0</v>
      </c>
      <c r="K26" s="86"/>
    </row>
    <row r="27" spans="2:11" ht="19.5" customHeight="1">
      <c r="B27" s="121"/>
      <c r="C27" s="134"/>
      <c r="D27" s="134"/>
      <c r="E27" s="79"/>
      <c r="F27" s="192"/>
      <c r="G27" s="158"/>
      <c r="H27" s="111" t="s">
        <v>75</v>
      </c>
      <c r="I27" s="84">
        <v>2500000</v>
      </c>
      <c r="J27" s="85">
        <v>0</v>
      </c>
      <c r="K27" s="86" t="s">
        <v>76</v>
      </c>
    </row>
    <row r="28" spans="2:11" ht="19.5" customHeight="1">
      <c r="B28" s="121"/>
      <c r="C28" s="134"/>
      <c r="D28" s="134"/>
      <c r="E28" s="79"/>
      <c r="F28" s="192"/>
      <c r="G28" s="158"/>
      <c r="H28" s="112"/>
      <c r="I28" s="84">
        <v>0</v>
      </c>
      <c r="J28" s="85">
        <v>0</v>
      </c>
      <c r="K28" s="86"/>
    </row>
    <row r="29" spans="2:11" ht="19.5" customHeight="1">
      <c r="B29" s="121"/>
      <c r="C29" s="134"/>
      <c r="D29" s="134"/>
      <c r="E29" s="79"/>
      <c r="F29" s="192"/>
      <c r="G29" s="158"/>
      <c r="H29" s="112"/>
      <c r="I29" s="102">
        <v>0</v>
      </c>
      <c r="J29" s="85">
        <v>0</v>
      </c>
      <c r="K29" s="86"/>
    </row>
    <row r="30" spans="2:11" ht="19.5" customHeight="1" thickBot="1">
      <c r="B30" s="135"/>
      <c r="C30" s="136"/>
      <c r="D30" s="136"/>
      <c r="E30" s="80"/>
      <c r="F30" s="197"/>
      <c r="G30" s="195"/>
      <c r="H30" s="113"/>
      <c r="I30" s="99">
        <v>0</v>
      </c>
      <c r="J30" s="100">
        <v>0</v>
      </c>
      <c r="K30" s="101"/>
    </row>
    <row r="31" spans="2:14" ht="19.5" customHeight="1" thickBot="1">
      <c r="B31" s="9" t="s">
        <v>7</v>
      </c>
      <c r="C31" s="10"/>
      <c r="D31" s="10">
        <f>SUM(D5:D30)</f>
        <v>2536355</v>
      </c>
      <c r="E31" s="11"/>
      <c r="F31" s="188" t="s">
        <v>51</v>
      </c>
      <c r="G31" s="189"/>
      <c r="H31" s="55">
        <f>I31+J31</f>
        <v>25547700</v>
      </c>
      <c r="I31" s="12">
        <f>SUM(I5:I30)</f>
        <v>25322900</v>
      </c>
      <c r="J31" s="13">
        <f>SUM(J5:J30)</f>
        <v>224800</v>
      </c>
      <c r="K31" s="51"/>
      <c r="M31" s="14"/>
      <c r="N31" s="14"/>
    </row>
    <row r="33" ht="16.5">
      <c r="I33" s="14"/>
    </row>
    <row r="34" spans="9:11" ht="16.5">
      <c r="I34" s="17"/>
      <c r="K34" s="1"/>
    </row>
    <row r="35" spans="9:11" ht="16.5">
      <c r="I35" s="16"/>
      <c r="K35" s="1"/>
    </row>
    <row r="36" spans="9:11" ht="16.5">
      <c r="I36" s="17"/>
      <c r="K36" s="1"/>
    </row>
  </sheetData>
  <sheetProtection/>
  <mergeCells count="15">
    <mergeCell ref="B1:K1"/>
    <mergeCell ref="K3:K4"/>
    <mergeCell ref="B3:E3"/>
    <mergeCell ref="B4:C4"/>
    <mergeCell ref="F3:J3"/>
    <mergeCell ref="F4:H4"/>
    <mergeCell ref="F5:F19"/>
    <mergeCell ref="F23:F30"/>
    <mergeCell ref="G11:G13"/>
    <mergeCell ref="G14:G19"/>
    <mergeCell ref="G23:G30"/>
    <mergeCell ref="F31:G31"/>
    <mergeCell ref="G5:G10"/>
    <mergeCell ref="G20:G22"/>
    <mergeCell ref="F20:F22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지태 김</cp:lastModifiedBy>
  <cp:lastPrinted>2024-01-02T01:08:13Z</cp:lastPrinted>
  <dcterms:created xsi:type="dcterms:W3CDTF">2004-08-24T01:54:40Z</dcterms:created>
  <dcterms:modified xsi:type="dcterms:W3CDTF">2024-01-02T01:08:17Z</dcterms:modified>
  <cp:category/>
  <cp:version/>
  <cp:contentType/>
  <cp:contentStatus/>
</cp:coreProperties>
</file>