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95" windowHeight="8595" tabRatio="763" activeTab="0"/>
  </bookViews>
  <sheets>
    <sheet name="2022년 3분기 결산서 " sheetId="1" r:id="rId1"/>
    <sheet name="비지정후원금 사용내역" sheetId="2" r:id="rId2"/>
    <sheet name="지정후원금 사용내역" sheetId="3" r:id="rId3"/>
  </sheets>
  <definedNames>
    <definedName name="_xlnm.Print_Area" localSheetId="0">'2022년 3분기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<sst xmlns="http://schemas.openxmlformats.org/spreadsheetml/2006/main" count="170" uniqueCount="81">
  <si>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</si>
  <si>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</si>
  <si>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</si>
  <si>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</si>
  <si>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</si>
  <si>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</si>
  <si>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</si>
  <si>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</si>
  <si>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</si>
  <si>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</si>
  <si>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</si>
  <si>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</si>
  <si>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</si>
  <si>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</si>
  <si>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</si>
  <si>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</si>
  <si>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</si>
  <si>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비지정</t>
  </si>
  <si>
    <t>비율</t>
  </si>
  <si>
    <t>후원금수입</t>
  </si>
  <si>
    <t>비지정후원금</t>
  </si>
  <si>
    <t>인건비</t>
  </si>
  <si>
    <t>지정후원금</t>
  </si>
  <si>
    <t>제수당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</si>
  <si>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</si>
  <si>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</si>
  <si>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</si>
  <si>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</si>
  <si>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</si>
  <si>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</si>
  <si>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</si>
  <si>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</si>
  <si>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</si>
  <si>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</si>
  <si>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</si>
  <si>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</si>
  <si>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</si>
  <si>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</si>
  <si>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</si>
  <si>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</si>
  <si>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</si>
  <si>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</si>
  <si>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</si>
  <si>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</si>
  <si>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</si>
  <si>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</si>
  <si>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</si>
  <si>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</si>
  <si>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비  고</t>
  </si>
  <si>
    <t>과  목</t>
  </si>
  <si>
    <t>금  액</t>
  </si>
  <si>
    <t>급 여</t>
  </si>
  <si>
    <t>여 비</t>
  </si>
  <si>
    <t>전월 이월금</t>
  </si>
  <si>
    <t>▣ 후원금 총괄</t>
  </si>
  <si>
    <t>합   계</t>
  </si>
  <si>
    <t>금 액</t>
  </si>
  <si>
    <t>합 계</t>
  </si>
  <si>
    <t>구    분</t>
  </si>
  <si>
    <t>차월 이월금</t>
  </si>
  <si>
    <t>비 고</t>
  </si>
  <si>
    <t>수 입</t>
  </si>
  <si>
    <t>지 출</t>
  </si>
  <si>
    <t>지 정</t>
  </si>
  <si>
    <t>세    입</t>
  </si>
  <si>
    <t>세    출</t>
  </si>
  <si>
    <t>총 계</t>
  </si>
  <si>
    <t>상여금</t>
  </si>
  <si>
    <t>이사회 참석수당</t>
  </si>
  <si>
    <t>(2022년 3/4분기)</t>
  </si>
  <si>
    <r>
      <t xml:space="preserve">2022년도 3/4분기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</si>
  <si>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2022년도 3/4분기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</si>
  <si>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바다의별 전출금(후원금)</t>
  </si>
  <si>
    <t>하늘의별 전출금(후원금)</t>
  </si>
  <si>
    <t>직업재활센터 전출금(후원금)</t>
  </si>
  <si>
    <t>바다의별</t>
  </si>
  <si>
    <t>하늘의별</t>
  </si>
  <si>
    <t>직업재활센터</t>
  </si>
  <si>
    <t>법인 임원 및 자산 등기비용, 노동법률자문료, 
CMS수수료 및 사용료, 복합기렌탈 요금</t>
  </si>
  <si>
    <t>산하시설 재산세(건축물 및 토지)</t>
  </si>
  <si>
    <t>전년도이월금(신** 지정후원금)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</si>
</sst>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0"/>
      <color indexed="10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0"/>
      <color rgb="FFFF0000"/>
      <name val="Calibri"/>
      <family val="3"/>
    </font>
    <font>
      <sz val="9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3" fillId="0" borderId="0" xfId="0" applyFont="1" applyAlignment="1">
      <alignment/>
    </xf>
    <xf numFmtId="176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5" fillId="33" borderId="12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176" fontId="54" fillId="0" borderId="14" xfId="0" applyNumberFormat="1" applyFont="1" applyFill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left" vertical="center"/>
    </xf>
    <xf numFmtId="176" fontId="54" fillId="0" borderId="16" xfId="0" applyNumberFormat="1" applyFont="1" applyFill="1" applyBorder="1" applyAlignment="1">
      <alignment vertical="center"/>
    </xf>
    <xf numFmtId="176" fontId="54" fillId="0" borderId="17" xfId="0" applyNumberFormat="1" applyFont="1" applyFill="1" applyBorder="1" applyAlignment="1">
      <alignment horizontal="center" vertical="center"/>
    </xf>
    <xf numFmtId="176" fontId="55" fillId="0" borderId="16" xfId="0" applyNumberFormat="1" applyFont="1" applyFill="1" applyBorder="1" applyAlignment="1">
      <alignment horizontal="center" vertical="center"/>
    </xf>
    <xf numFmtId="176" fontId="55" fillId="0" borderId="16" xfId="0" applyNumberFormat="1" applyFont="1" applyFill="1" applyBorder="1" applyAlignment="1">
      <alignment vertical="center"/>
    </xf>
    <xf numFmtId="176" fontId="54" fillId="0" borderId="17" xfId="0" applyNumberFormat="1" applyFont="1" applyFill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176" fontId="54" fillId="0" borderId="19" xfId="0" applyNumberFormat="1" applyFont="1" applyFill="1" applyBorder="1" applyAlignment="1">
      <alignment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21" xfId="0" applyNumberFormat="1" applyFont="1" applyFill="1" applyBorder="1" applyAlignment="1">
      <alignment vertical="center"/>
    </xf>
    <xf numFmtId="176" fontId="57" fillId="33" borderId="22" xfId="0" applyNumberFormat="1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vertical="center"/>
    </xf>
    <xf numFmtId="176" fontId="57" fillId="33" borderId="11" xfId="0" applyNumberFormat="1" applyFont="1" applyFill="1" applyBorder="1" applyAlignment="1">
      <alignment vertical="center"/>
    </xf>
    <xf numFmtId="176" fontId="57" fillId="34" borderId="23" xfId="0" applyNumberFormat="1" applyFont="1" applyFill="1" applyBorder="1" applyAlignment="1">
      <alignment horizontal="right" vertical="center"/>
    </xf>
    <xf numFmtId="176" fontId="57" fillId="34" borderId="24" xfId="0" applyNumberFormat="1" applyFont="1" applyFill="1" applyBorder="1" applyAlignment="1">
      <alignment horizontal="right" vertical="center"/>
    </xf>
    <xf numFmtId="176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176" fontId="55" fillId="33" borderId="25" xfId="0" applyNumberFormat="1" applyFont="1" applyFill="1" applyBorder="1" applyAlignment="1">
      <alignment horizontal="center" vertical="center"/>
    </xf>
    <xf numFmtId="176" fontId="55" fillId="33" borderId="26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3" borderId="22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27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41" fontId="54" fillId="0" borderId="0" xfId="48" applyFont="1" applyAlignment="1">
      <alignment/>
    </xf>
    <xf numFmtId="41" fontId="54" fillId="0" borderId="28" xfId="48" applyFont="1" applyBorder="1" applyAlignment="1">
      <alignment/>
    </xf>
    <xf numFmtId="176" fontId="55" fillId="0" borderId="28" xfId="0" applyNumberFormat="1" applyFont="1" applyFill="1" applyBorder="1" applyAlignment="1">
      <alignment vertical="center"/>
    </xf>
    <xf numFmtId="176" fontId="54" fillId="0" borderId="28" xfId="0" applyNumberFormat="1" applyFont="1" applyFill="1" applyBorder="1" applyAlignment="1">
      <alignment vertical="center"/>
    </xf>
    <xf numFmtId="0" fontId="54" fillId="0" borderId="16" xfId="0" applyFont="1" applyBorder="1" applyAlignment="1">
      <alignment/>
    </xf>
    <xf numFmtId="41" fontId="55" fillId="0" borderId="15" xfId="48" applyFont="1" applyFill="1" applyBorder="1" applyAlignment="1">
      <alignment horizontal="right" vertical="center"/>
    </xf>
    <xf numFmtId="41" fontId="55" fillId="0" borderId="18" xfId="48" applyFont="1" applyFill="1" applyBorder="1" applyAlignment="1">
      <alignment horizontal="right" vertical="center"/>
    </xf>
    <xf numFmtId="0" fontId="53" fillId="0" borderId="16" xfId="0" applyFont="1" applyBorder="1" applyAlignment="1">
      <alignment/>
    </xf>
    <xf numFmtId="176" fontId="54" fillId="0" borderId="29" xfId="0" applyNumberFormat="1" applyFont="1" applyFill="1" applyBorder="1" applyAlignment="1">
      <alignment vertical="center"/>
    </xf>
    <xf numFmtId="176" fontId="54" fillId="0" borderId="30" xfId="0" applyNumberFormat="1" applyFont="1" applyFill="1" applyBorder="1" applyAlignment="1">
      <alignment vertical="center"/>
    </xf>
    <xf numFmtId="176" fontId="54" fillId="0" borderId="31" xfId="0" applyNumberFormat="1" applyFont="1" applyFill="1" applyBorder="1" applyAlignment="1">
      <alignment horizontal="right" vertical="center"/>
    </xf>
    <xf numFmtId="41" fontId="54" fillId="0" borderId="28" xfId="48" applyFont="1" applyBorder="1" applyAlignment="1">
      <alignment horizontal="right" vertical="center"/>
    </xf>
    <xf numFmtId="176" fontId="56" fillId="0" borderId="14" xfId="0" applyNumberFormat="1" applyFont="1" applyFill="1" applyBorder="1" applyAlignment="1">
      <alignment horizontal="center" vertical="center"/>
    </xf>
    <xf numFmtId="177" fontId="57" fillId="34" borderId="23" xfId="43" applyNumberFormat="1" applyFont="1" applyFill="1" applyBorder="1" applyAlignment="1">
      <alignment horizontal="right" vertical="center"/>
    </xf>
    <xf numFmtId="177" fontId="57" fillId="34" borderId="24" xfId="43" applyNumberFormat="1" applyFont="1" applyFill="1" applyBorder="1" applyAlignment="1">
      <alignment horizontal="right" vertical="center"/>
    </xf>
    <xf numFmtId="176" fontId="54" fillId="0" borderId="15" xfId="0" applyNumberFormat="1" applyFont="1" applyFill="1" applyBorder="1" applyAlignment="1">
      <alignment vertical="center"/>
    </xf>
    <xf numFmtId="176" fontId="56" fillId="0" borderId="17" xfId="0" applyNumberFormat="1" applyFont="1" applyFill="1" applyBorder="1" applyAlignment="1">
      <alignment vertical="center" wrapText="1"/>
    </xf>
    <xf numFmtId="176" fontId="56" fillId="0" borderId="17" xfId="0" applyNumberFormat="1" applyFont="1" applyFill="1" applyBorder="1" applyAlignment="1">
      <alignment horizontal="left" vertical="center"/>
    </xf>
    <xf numFmtId="176" fontId="5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2" xfId="0" applyNumberFormat="1" applyFont="1" applyFill="1" applyBorder="1" applyAlignment="1">
      <alignment vertical="center" wrapText="1"/>
    </xf>
    <xf numFmtId="176" fontId="4" fillId="0" borderId="33" xfId="0" applyNumberFormat="1" applyFont="1" applyFill="1" applyBorder="1" applyAlignment="1">
      <alignment vertical="center" wrapText="1"/>
    </xf>
    <xf numFmtId="176" fontId="54" fillId="0" borderId="0" xfId="0" applyNumberFormat="1" applyFont="1" applyBorder="1" applyAlignment="1">
      <alignment vertical="center"/>
    </xf>
    <xf numFmtId="176" fontId="54" fillId="0" borderId="34" xfId="0" applyNumberFormat="1" applyFont="1" applyBorder="1" applyAlignment="1">
      <alignment vertical="center"/>
    </xf>
    <xf numFmtId="176" fontId="54" fillId="35" borderId="0" xfId="0" applyNumberFormat="1" applyFont="1" applyFill="1" applyBorder="1" applyAlignment="1">
      <alignment horizontal="right" vertical="center"/>
    </xf>
    <xf numFmtId="176" fontId="54" fillId="35" borderId="29" xfId="0" applyNumberFormat="1" applyFont="1" applyFill="1" applyBorder="1" applyAlignment="1">
      <alignment horizontal="right" vertical="center"/>
    </xf>
    <xf numFmtId="176" fontId="54" fillId="0" borderId="16" xfId="0" applyNumberFormat="1" applyFont="1" applyFill="1" applyBorder="1" applyAlignment="1">
      <alignment horizontal="left" vertical="center" wrapText="1"/>
    </xf>
    <xf numFmtId="41" fontId="54" fillId="0" borderId="16" xfId="48" applyFont="1" applyBorder="1" applyAlignment="1">
      <alignment/>
    </xf>
    <xf numFmtId="176" fontId="55" fillId="33" borderId="22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4" fillId="0" borderId="35" xfId="0" applyNumberFormat="1" applyFont="1" applyBorder="1" applyAlignment="1">
      <alignment horizontal="center" vertical="center"/>
    </xf>
    <xf numFmtId="176" fontId="54" fillId="35" borderId="36" xfId="0" applyNumberFormat="1" applyFont="1" applyFill="1" applyBorder="1" applyAlignment="1">
      <alignment horizontal="right" vertical="center"/>
    </xf>
    <xf numFmtId="176" fontId="54" fillId="35" borderId="37" xfId="0" applyNumberFormat="1" applyFont="1" applyFill="1" applyBorder="1" applyAlignment="1">
      <alignment horizontal="right" vertical="center"/>
    </xf>
    <xf numFmtId="176" fontId="54" fillId="0" borderId="31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/>
    </xf>
    <xf numFmtId="176" fontId="54" fillId="0" borderId="30" xfId="0" applyNumberFormat="1" applyFont="1" applyFill="1" applyBorder="1" applyAlignment="1">
      <alignment horizontal="center" vertical="center" shrinkToFit="1"/>
    </xf>
    <xf numFmtId="176" fontId="55" fillId="0" borderId="27" xfId="0" applyNumberFormat="1" applyFont="1" applyFill="1" applyBorder="1" applyAlignment="1">
      <alignment horizontal="center" vertical="center"/>
    </xf>
    <xf numFmtId="176" fontId="54" fillId="35" borderId="0" xfId="0" applyNumberFormat="1" applyFont="1" applyFill="1" applyBorder="1" applyAlignment="1">
      <alignment vertical="center"/>
    </xf>
    <xf numFmtId="176" fontId="54" fillId="35" borderId="30" xfId="0" applyNumberFormat="1" applyFont="1" applyFill="1" applyBorder="1" applyAlignment="1">
      <alignment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 wrapText="1"/>
    </xf>
    <xf numFmtId="176" fontId="54" fillId="35" borderId="0" xfId="0" applyNumberFormat="1" applyFont="1" applyFill="1" applyBorder="1" applyAlignment="1">
      <alignment horizontal="center" vertical="center"/>
    </xf>
    <xf numFmtId="176" fontId="54" fillId="35" borderId="39" xfId="0" applyNumberFormat="1" applyFont="1" applyFill="1" applyBorder="1" applyAlignment="1">
      <alignment vertical="center"/>
    </xf>
    <xf numFmtId="176" fontId="55" fillId="35" borderId="30" xfId="0" applyNumberFormat="1" applyFont="1" applyFill="1" applyBorder="1" applyAlignment="1">
      <alignment vertical="center"/>
    </xf>
    <xf numFmtId="176" fontId="57" fillId="35" borderId="30" xfId="0" applyNumberFormat="1" applyFont="1" applyFill="1" applyBorder="1" applyAlignment="1">
      <alignment vertical="center"/>
    </xf>
    <xf numFmtId="176" fontId="55" fillId="35" borderId="29" xfId="0" applyNumberFormat="1" applyFont="1" applyFill="1" applyBorder="1" applyAlignment="1">
      <alignment vertical="center"/>
    </xf>
    <xf numFmtId="176" fontId="54" fillId="34" borderId="13" xfId="0" applyNumberFormat="1" applyFont="1" applyFill="1" applyBorder="1" applyAlignment="1">
      <alignment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76" fontId="54" fillId="2" borderId="40" xfId="0" applyNumberFormat="1" applyFont="1" applyFill="1" applyBorder="1" applyAlignment="1">
      <alignment horizontal="center" vertical="center" shrinkToFit="1"/>
    </xf>
    <xf numFmtId="176" fontId="55" fillId="33" borderId="41" xfId="0" applyNumberFormat="1" applyFont="1" applyFill="1" applyBorder="1" applyAlignment="1">
      <alignment vertical="center"/>
    </xf>
    <xf numFmtId="176" fontId="57" fillId="34" borderId="42" xfId="0" applyNumberFormat="1" applyFont="1" applyFill="1" applyBorder="1" applyAlignment="1">
      <alignment vertical="center"/>
    </xf>
    <xf numFmtId="176" fontId="54" fillId="35" borderId="43" xfId="0" applyNumberFormat="1" applyFont="1" applyFill="1" applyBorder="1" applyAlignment="1">
      <alignment horizontal="center" vertical="center"/>
    </xf>
    <xf numFmtId="176" fontId="54" fillId="35" borderId="44" xfId="0" applyNumberFormat="1" applyFont="1" applyFill="1" applyBorder="1" applyAlignment="1">
      <alignment horizontal="center" vertical="center" shrinkToFit="1"/>
    </xf>
    <xf numFmtId="176" fontId="54" fillId="35" borderId="45" xfId="0" applyNumberFormat="1" applyFont="1" applyFill="1" applyBorder="1" applyAlignment="1">
      <alignment horizontal="center" vertical="center" shrinkToFit="1"/>
    </xf>
    <xf numFmtId="176" fontId="54" fillId="35" borderId="43" xfId="0" applyNumberFormat="1" applyFont="1" applyFill="1" applyBorder="1" applyAlignment="1">
      <alignment horizontal="right" vertical="center"/>
    </xf>
    <xf numFmtId="176" fontId="54" fillId="35" borderId="44" xfId="0" applyNumberFormat="1" applyFont="1" applyFill="1" applyBorder="1" applyAlignment="1">
      <alignment horizontal="right" vertical="center"/>
    </xf>
    <xf numFmtId="176" fontId="54" fillId="35" borderId="45" xfId="0" applyNumberFormat="1" applyFont="1" applyFill="1" applyBorder="1" applyAlignment="1">
      <alignment horizontal="right" vertical="center"/>
    </xf>
    <xf numFmtId="176" fontId="54" fillId="2" borderId="16" xfId="0" applyNumberFormat="1" applyFont="1" applyFill="1" applyBorder="1" applyAlignment="1">
      <alignment horizontal="center" vertical="center" shrinkToFit="1"/>
    </xf>
    <xf numFmtId="176" fontId="54" fillId="0" borderId="46" xfId="0" applyNumberFormat="1" applyFont="1" applyFill="1" applyBorder="1" applyAlignment="1">
      <alignment horizontal="center" vertical="center"/>
    </xf>
    <xf numFmtId="176" fontId="54" fillId="0" borderId="47" xfId="0" applyNumberFormat="1" applyFont="1" applyFill="1" applyBorder="1" applyAlignment="1">
      <alignment vertical="center"/>
    </xf>
    <xf numFmtId="177" fontId="54" fillId="0" borderId="46" xfId="0" applyNumberFormat="1" applyFont="1" applyFill="1" applyBorder="1" applyAlignment="1">
      <alignment vertical="center"/>
    </xf>
    <xf numFmtId="176" fontId="54" fillId="0" borderId="48" xfId="0" applyNumberFormat="1" applyFont="1" applyBorder="1" applyAlignment="1">
      <alignment vertical="center"/>
    </xf>
    <xf numFmtId="176" fontId="54" fillId="0" borderId="49" xfId="0" applyNumberFormat="1" applyFont="1" applyFill="1" applyBorder="1" applyAlignment="1">
      <alignment horizontal="center" vertical="center"/>
    </xf>
    <xf numFmtId="176" fontId="54" fillId="0" borderId="50" xfId="0" applyNumberFormat="1" applyFont="1" applyFill="1" applyBorder="1" applyAlignment="1">
      <alignment vertical="center"/>
    </xf>
    <xf numFmtId="177" fontId="54" fillId="0" borderId="49" xfId="0" applyNumberFormat="1" applyFont="1" applyFill="1" applyBorder="1" applyAlignment="1">
      <alignment vertical="center"/>
    </xf>
    <xf numFmtId="176" fontId="54" fillId="0" borderId="51" xfId="0" applyNumberFormat="1" applyFont="1" applyBorder="1" applyAlignment="1">
      <alignment vertical="center"/>
    </xf>
    <xf numFmtId="176" fontId="54" fillId="0" borderId="52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vertical="center"/>
    </xf>
    <xf numFmtId="177" fontId="54" fillId="0" borderId="52" xfId="0" applyNumberFormat="1" applyFont="1" applyFill="1" applyBorder="1" applyAlignment="1">
      <alignment vertical="center"/>
    </xf>
    <xf numFmtId="176" fontId="54" fillId="0" borderId="54" xfId="0" applyNumberFormat="1" applyFont="1" applyBorder="1" applyAlignment="1">
      <alignment vertical="center"/>
    </xf>
    <xf numFmtId="176" fontId="54" fillId="0" borderId="55" xfId="0" applyNumberFormat="1" applyFont="1" applyFill="1" applyBorder="1" applyAlignment="1">
      <alignment horizontal="center" vertical="center"/>
    </xf>
    <xf numFmtId="176" fontId="54" fillId="0" borderId="56" xfId="0" applyNumberFormat="1" applyFont="1" applyFill="1" applyBorder="1" applyAlignment="1">
      <alignment vertical="center"/>
    </xf>
    <xf numFmtId="177" fontId="54" fillId="0" borderId="55" xfId="0" applyNumberFormat="1" applyFont="1" applyFill="1" applyBorder="1" applyAlignment="1">
      <alignment vertical="center"/>
    </xf>
    <xf numFmtId="176" fontId="54" fillId="0" borderId="57" xfId="0" applyNumberFormat="1" applyFont="1" applyBorder="1" applyAlignment="1">
      <alignment vertical="center"/>
    </xf>
    <xf numFmtId="176" fontId="54" fillId="0" borderId="49" xfId="0" applyNumberFormat="1" applyFont="1" applyFill="1" applyBorder="1" applyAlignment="1">
      <alignment vertical="center"/>
    </xf>
    <xf numFmtId="176" fontId="54" fillId="0" borderId="52" xfId="0" applyNumberFormat="1" applyFont="1" applyFill="1" applyBorder="1" applyAlignment="1">
      <alignment vertical="center"/>
    </xf>
    <xf numFmtId="41" fontId="55" fillId="0" borderId="47" xfId="48" applyFont="1" applyFill="1" applyBorder="1" applyAlignment="1">
      <alignment horizontal="right" vertical="center"/>
    </xf>
    <xf numFmtId="41" fontId="55" fillId="0" borderId="48" xfId="48" applyFont="1" applyFill="1" applyBorder="1" applyAlignment="1">
      <alignment horizontal="right" vertical="center"/>
    </xf>
    <xf numFmtId="0" fontId="56" fillId="0" borderId="48" xfId="0" applyFont="1" applyBorder="1" applyAlignment="1">
      <alignment horizontal="center" vertical="center"/>
    </xf>
    <xf numFmtId="41" fontId="55" fillId="0" borderId="50" xfId="48" applyFont="1" applyFill="1" applyBorder="1" applyAlignment="1">
      <alignment horizontal="right" vertical="center"/>
    </xf>
    <xf numFmtId="41" fontId="55" fillId="0" borderId="51" xfId="48" applyFont="1" applyFill="1" applyBorder="1" applyAlignment="1">
      <alignment horizontal="right" vertical="center"/>
    </xf>
    <xf numFmtId="0" fontId="56" fillId="0" borderId="51" xfId="0" applyFont="1" applyBorder="1" applyAlignment="1">
      <alignment horizontal="center" vertical="center"/>
    </xf>
    <xf numFmtId="41" fontId="55" fillId="0" borderId="58" xfId="48" applyFont="1" applyFill="1" applyBorder="1" applyAlignment="1">
      <alignment horizontal="center" vertical="center"/>
    </xf>
    <xf numFmtId="41" fontId="55" fillId="0" borderId="54" xfId="48" applyFont="1" applyFill="1" applyBorder="1" applyAlignment="1">
      <alignment horizontal="right" vertical="center"/>
    </xf>
    <xf numFmtId="0" fontId="56" fillId="0" borderId="54" xfId="0" applyFont="1" applyBorder="1" applyAlignment="1">
      <alignment horizontal="center" vertical="center"/>
    </xf>
    <xf numFmtId="41" fontId="55" fillId="0" borderId="53" xfId="48" applyFont="1" applyFill="1" applyBorder="1" applyAlignment="1">
      <alignment horizontal="right" vertical="center"/>
    </xf>
    <xf numFmtId="41" fontId="55" fillId="0" borderId="57" xfId="48" applyFont="1" applyFill="1" applyBorder="1" applyAlignment="1">
      <alignment vertical="center"/>
    </xf>
    <xf numFmtId="0" fontId="56" fillId="0" borderId="57" xfId="0" applyFont="1" applyBorder="1" applyAlignment="1">
      <alignment horizontal="center" vertical="center"/>
    </xf>
    <xf numFmtId="41" fontId="55" fillId="0" borderId="56" xfId="48" applyFont="1" applyFill="1" applyBorder="1" applyAlignment="1">
      <alignment horizontal="right" vertical="center"/>
    </xf>
    <xf numFmtId="41" fontId="55" fillId="0" borderId="57" xfId="48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56" fillId="0" borderId="51" xfId="0" applyFont="1" applyBorder="1" applyAlignment="1">
      <alignment vertical="center" wrapText="1"/>
    </xf>
    <xf numFmtId="0" fontId="56" fillId="0" borderId="51" xfId="0" applyFont="1" applyBorder="1" applyAlignment="1">
      <alignment vertical="center"/>
    </xf>
    <xf numFmtId="176" fontId="54" fillId="0" borderId="59" xfId="0" applyNumberFormat="1" applyFont="1" applyFill="1" applyBorder="1" applyAlignment="1">
      <alignment vertical="center"/>
    </xf>
    <xf numFmtId="41" fontId="55" fillId="0" borderId="60" xfId="48" applyFont="1" applyFill="1" applyBorder="1" applyAlignment="1">
      <alignment horizontal="right" vertical="center"/>
    </xf>
    <xf numFmtId="41" fontId="55" fillId="0" borderId="61" xfId="48" applyFont="1" applyFill="1" applyBorder="1" applyAlignment="1">
      <alignment horizontal="right" vertical="center"/>
    </xf>
    <xf numFmtId="0" fontId="56" fillId="0" borderId="61" xfId="0" applyFont="1" applyBorder="1" applyAlignment="1">
      <alignment horizontal="center" vertical="center"/>
    </xf>
    <xf numFmtId="41" fontId="55" fillId="0" borderId="62" xfId="48" applyFont="1" applyFill="1" applyBorder="1" applyAlignment="1">
      <alignment horizontal="right" vertical="center"/>
    </xf>
    <xf numFmtId="176" fontId="55" fillId="0" borderId="63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vertical="center"/>
    </xf>
    <xf numFmtId="176" fontId="54" fillId="0" borderId="65" xfId="0" applyNumberFormat="1" applyFont="1" applyFill="1" applyBorder="1" applyAlignment="1">
      <alignment vertical="center"/>
    </xf>
    <xf numFmtId="176" fontId="55" fillId="0" borderId="15" xfId="0" applyNumberFormat="1" applyFont="1" applyFill="1" applyBorder="1" applyAlignment="1">
      <alignment vertical="center"/>
    </xf>
    <xf numFmtId="176" fontId="54" fillId="0" borderId="30" xfId="0" applyNumberFormat="1" applyFont="1" applyFill="1" applyBorder="1" applyAlignment="1">
      <alignment vertical="center" shrinkToFit="1"/>
    </xf>
    <xf numFmtId="176" fontId="54" fillId="35" borderId="29" xfId="0" applyNumberFormat="1" applyFont="1" applyFill="1" applyBorder="1" applyAlignment="1">
      <alignment vertical="center"/>
    </xf>
    <xf numFmtId="176" fontId="54" fillId="0" borderId="30" xfId="0" applyNumberFormat="1" applyFont="1" applyBorder="1" applyAlignment="1">
      <alignment vertical="center"/>
    </xf>
    <xf numFmtId="41" fontId="58" fillId="0" borderId="66" xfId="48" applyFont="1" applyFill="1" applyBorder="1" applyAlignment="1">
      <alignment horizontal="center" vertical="center"/>
    </xf>
    <xf numFmtId="41" fontId="58" fillId="0" borderId="50" xfId="48" applyFont="1" applyFill="1" applyBorder="1" applyAlignment="1">
      <alignment horizontal="right" vertical="center"/>
    </xf>
    <xf numFmtId="41" fontId="58" fillId="0" borderId="53" xfId="48" applyFont="1" applyFill="1" applyBorder="1" applyAlignment="1">
      <alignment horizontal="right" vertical="center"/>
    </xf>
    <xf numFmtId="41" fontId="58" fillId="0" borderId="56" xfId="48" applyFont="1" applyFill="1" applyBorder="1" applyAlignment="1">
      <alignment horizontal="right" vertical="center"/>
    </xf>
    <xf numFmtId="41" fontId="58" fillId="0" borderId="15" xfId="48" applyFont="1" applyFill="1" applyBorder="1" applyAlignment="1">
      <alignment horizontal="right" vertical="center"/>
    </xf>
    <xf numFmtId="176" fontId="54" fillId="0" borderId="55" xfId="0" applyNumberFormat="1" applyFont="1" applyFill="1" applyBorder="1" applyAlignment="1">
      <alignment horizontal="center" vertical="center" shrinkToFit="1"/>
    </xf>
    <xf numFmtId="176" fontId="54" fillId="0" borderId="49" xfId="0" applyNumberFormat="1" applyFont="1" applyFill="1" applyBorder="1" applyAlignment="1">
      <alignment horizontal="center" vertical="center" shrinkToFit="1"/>
    </xf>
    <xf numFmtId="176" fontId="54" fillId="0" borderId="49" xfId="0" applyNumberFormat="1" applyFont="1" applyFill="1" applyBorder="1" applyAlignment="1">
      <alignment vertical="center" shrinkToFit="1"/>
    </xf>
    <xf numFmtId="176" fontId="54" fillId="0" borderId="59" xfId="0" applyNumberFormat="1" applyFont="1" applyFill="1" applyBorder="1" applyAlignment="1">
      <alignment vertical="center" shrinkToFit="1"/>
    </xf>
    <xf numFmtId="176" fontId="59" fillId="0" borderId="57" xfId="0" applyNumberFormat="1" applyFont="1" applyBorder="1" applyAlignment="1">
      <alignment horizontal="center" vertical="center"/>
    </xf>
    <xf numFmtId="176" fontId="59" fillId="0" borderId="51" xfId="0" applyNumberFormat="1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 wrapText="1"/>
    </xf>
    <xf numFmtId="176" fontId="54" fillId="35" borderId="20" xfId="0" applyNumberFormat="1" applyFont="1" applyFill="1" applyBorder="1" applyAlignment="1">
      <alignment horizontal="center" vertical="center"/>
    </xf>
    <xf numFmtId="176" fontId="54" fillId="35" borderId="67" xfId="0" applyNumberFormat="1" applyFont="1" applyFill="1" applyBorder="1" applyAlignment="1">
      <alignment horizontal="center" vertical="center"/>
    </xf>
    <xf numFmtId="176" fontId="54" fillId="35" borderId="27" xfId="0" applyNumberFormat="1" applyFont="1" applyFill="1" applyBorder="1" applyAlignment="1">
      <alignment horizontal="center" vertical="center"/>
    </xf>
    <xf numFmtId="176" fontId="54" fillId="35" borderId="19" xfId="0" applyNumberFormat="1" applyFont="1" applyFill="1" applyBorder="1" applyAlignment="1">
      <alignment horizontal="center" vertical="center"/>
    </xf>
    <xf numFmtId="176" fontId="54" fillId="35" borderId="68" xfId="0" applyNumberFormat="1" applyFont="1" applyFill="1" applyBorder="1" applyAlignment="1">
      <alignment horizontal="center" vertical="center"/>
    </xf>
    <xf numFmtId="176" fontId="54" fillId="35" borderId="14" xfId="0" applyNumberFormat="1" applyFont="1" applyFill="1" applyBorder="1" applyAlignment="1">
      <alignment horizontal="center" vertical="center"/>
    </xf>
    <xf numFmtId="176" fontId="55" fillId="0" borderId="21" xfId="0" applyNumberFormat="1" applyFont="1" applyFill="1" applyBorder="1" applyAlignment="1">
      <alignment horizontal="center" vertical="center"/>
    </xf>
    <xf numFmtId="176" fontId="55" fillId="0" borderId="38" xfId="0" applyNumberFormat="1" applyFont="1" applyFill="1" applyBorder="1" applyAlignment="1">
      <alignment horizontal="center" vertical="center"/>
    </xf>
    <xf numFmtId="176" fontId="55" fillId="0" borderId="31" xfId="0" applyNumberFormat="1" applyFont="1" applyFill="1" applyBorder="1" applyAlignment="1">
      <alignment horizontal="center" vertical="center"/>
    </xf>
    <xf numFmtId="176" fontId="55" fillId="0" borderId="69" xfId="0" applyNumberFormat="1" applyFont="1" applyFill="1" applyBorder="1" applyAlignment="1">
      <alignment horizontal="center" vertical="center"/>
    </xf>
    <xf numFmtId="176" fontId="55" fillId="0" borderId="70" xfId="0" applyNumberFormat="1" applyFont="1" applyFill="1" applyBorder="1" applyAlignment="1">
      <alignment horizontal="center" vertical="center"/>
    </xf>
    <xf numFmtId="176" fontId="55" fillId="0" borderId="27" xfId="0" applyNumberFormat="1" applyFont="1" applyFill="1" applyBorder="1" applyAlignment="1">
      <alignment horizontal="center" vertical="center"/>
    </xf>
    <xf numFmtId="176" fontId="55" fillId="0" borderId="71" xfId="0" applyNumberFormat="1" applyFont="1" applyFill="1" applyBorder="1" applyAlignment="1">
      <alignment horizontal="center" vertical="center"/>
    </xf>
    <xf numFmtId="176" fontId="55" fillId="33" borderId="72" xfId="0" applyNumberFormat="1" applyFont="1" applyFill="1" applyBorder="1" applyAlignment="1">
      <alignment horizontal="center" vertical="center"/>
    </xf>
    <xf numFmtId="176" fontId="55" fillId="33" borderId="73" xfId="0" applyNumberFormat="1" applyFont="1" applyFill="1" applyBorder="1" applyAlignment="1">
      <alignment horizontal="center" vertical="center"/>
    </xf>
    <xf numFmtId="176" fontId="55" fillId="36" borderId="74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176" fontId="60" fillId="0" borderId="0" xfId="0" applyNumberFormat="1" applyFont="1" applyAlignment="1">
      <alignment horizontal="center" vertical="center"/>
    </xf>
    <xf numFmtId="176" fontId="55" fillId="33" borderId="75" xfId="0" applyNumberFormat="1" applyFont="1" applyFill="1" applyBorder="1" applyAlignment="1">
      <alignment horizontal="center" vertical="center"/>
    </xf>
    <xf numFmtId="176" fontId="55" fillId="33" borderId="76" xfId="0" applyNumberFormat="1" applyFont="1" applyFill="1" applyBorder="1" applyAlignment="1">
      <alignment horizontal="center" vertical="center"/>
    </xf>
    <xf numFmtId="176" fontId="55" fillId="33" borderId="77" xfId="0" applyNumberFormat="1" applyFont="1" applyFill="1" applyBorder="1" applyAlignment="1">
      <alignment horizontal="center" vertical="center"/>
    </xf>
    <xf numFmtId="176" fontId="55" fillId="33" borderId="78" xfId="0" applyNumberFormat="1" applyFont="1" applyFill="1" applyBorder="1" applyAlignment="1">
      <alignment horizontal="center" vertical="center"/>
    </xf>
    <xf numFmtId="176" fontId="55" fillId="33" borderId="41" xfId="0" applyNumberFormat="1" applyFont="1" applyFill="1" applyBorder="1" applyAlignment="1">
      <alignment horizontal="center" vertical="center"/>
    </xf>
    <xf numFmtId="176" fontId="61" fillId="0" borderId="0" xfId="0" applyNumberFormat="1" applyFont="1" applyAlignment="1">
      <alignment horizontal="center" vertical="center"/>
    </xf>
    <xf numFmtId="176" fontId="54" fillId="2" borderId="79" xfId="0" applyNumberFormat="1" applyFont="1" applyFill="1" applyBorder="1" applyAlignment="1">
      <alignment horizontal="center" vertical="center"/>
    </xf>
    <xf numFmtId="176" fontId="54" fillId="2" borderId="28" xfId="0" applyNumberFormat="1" applyFont="1" applyFill="1" applyBorder="1" applyAlignment="1">
      <alignment horizontal="center" vertical="center"/>
    </xf>
    <xf numFmtId="176" fontId="55" fillId="33" borderId="63" xfId="0" applyNumberFormat="1" applyFont="1" applyFill="1" applyBorder="1" applyAlignment="1">
      <alignment horizontal="center" vertical="center"/>
    </xf>
    <xf numFmtId="176" fontId="55" fillId="33" borderId="64" xfId="0" applyNumberFormat="1" applyFont="1" applyFill="1" applyBorder="1" applyAlignment="1">
      <alignment horizontal="center" vertical="center"/>
    </xf>
    <xf numFmtId="176" fontId="55" fillId="33" borderId="65" xfId="0" applyNumberFormat="1" applyFont="1" applyFill="1" applyBorder="1" applyAlignment="1">
      <alignment horizontal="center" vertical="center"/>
    </xf>
    <xf numFmtId="176" fontId="55" fillId="33" borderId="22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0" borderId="80" xfId="0" applyNumberFormat="1" applyFont="1" applyFill="1" applyBorder="1" applyAlignment="1">
      <alignment horizontal="center" vertical="center"/>
    </xf>
    <xf numFmtId="176" fontId="55" fillId="0" borderId="81" xfId="0" applyNumberFormat="1" applyFont="1" applyFill="1" applyBorder="1" applyAlignment="1">
      <alignment horizontal="center" vertical="center" wrapText="1"/>
    </xf>
    <xf numFmtId="176" fontId="55" fillId="0" borderId="67" xfId="0" applyNumberFormat="1" applyFont="1" applyFill="1" applyBorder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57" fillId="36" borderId="7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34" borderId="82" xfId="0" applyFont="1" applyFill="1" applyBorder="1" applyAlignment="1">
      <alignment horizontal="center" vertical="center"/>
    </xf>
    <xf numFmtId="0" fontId="57" fillId="34" borderId="83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horizontal="center" vertical="center"/>
    </xf>
    <xf numFmtId="176" fontId="54" fillId="0" borderId="81" xfId="0" applyNumberFormat="1" applyFont="1" applyFill="1" applyBorder="1" applyAlignment="1">
      <alignment horizontal="center" vertical="center"/>
    </xf>
    <xf numFmtId="176" fontId="54" fillId="0" borderId="67" xfId="0" applyNumberFormat="1" applyFont="1" applyFill="1" applyBorder="1" applyAlignment="1">
      <alignment horizontal="center" vertical="center"/>
    </xf>
    <xf numFmtId="176" fontId="54" fillId="0" borderId="27" xfId="0" applyNumberFormat="1" applyFont="1" applyFill="1" applyBorder="1" applyAlignment="1">
      <alignment horizontal="center" vertical="center"/>
    </xf>
    <xf numFmtId="176" fontId="55" fillId="0" borderId="84" xfId="0" applyNumberFormat="1" applyFont="1" applyFill="1" applyBorder="1" applyAlignment="1">
      <alignment horizontal="center" vertical="center"/>
    </xf>
    <xf numFmtId="176" fontId="55" fillId="0" borderId="85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90" workbookViewId="0" topLeftCell="A1">
      <selection activeCell="A1" sqref="A1:L1"/>
    </sheetView>
  </sheetViews>
  <sheetFormatPr defaultColWidth="8.88671875" defaultRowHeight="13.5"/>
  <cols>
    <col min="1" max="1" width="12.77734375" style="2" customWidth="1"/>
    <col min="2" max="4" width="12.77734375" style="3" customWidth="1"/>
    <col min="5" max="5" width="10.77734375" style="3" customWidth="1"/>
    <col min="6" max="6" width="10.77734375" style="2" customWidth="1"/>
    <col min="7" max="7" width="17.77734375" style="3" customWidth="1"/>
    <col min="8" max="8" width="12.77734375" style="3" customWidth="1"/>
    <col min="9" max="9" width="8.77734375" style="3" customWidth="1"/>
    <col min="10" max="10" width="12.77734375" style="3" customWidth="1"/>
    <col min="11" max="11" width="8.77734375" style="3" customWidth="1"/>
    <col min="12" max="12" width="12.777343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7.5" customHeight="1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9.5" customHeight="1">
      <c r="A2" s="182" t="s">
        <v>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ht="18.75" customHeight="1" thickBot="1">
      <c r="L3" s="4" t="s">
        <v>39</v>
      </c>
    </row>
    <row r="4" spans="1:12" ht="19.5" customHeight="1">
      <c r="A4" s="185" t="s">
        <v>64</v>
      </c>
      <c r="B4" s="186"/>
      <c r="C4" s="186"/>
      <c r="D4" s="187"/>
      <c r="E4" s="177" t="s">
        <v>65</v>
      </c>
      <c r="F4" s="178"/>
      <c r="G4" s="178"/>
      <c r="H4" s="178"/>
      <c r="I4" s="178"/>
      <c r="J4" s="178"/>
      <c r="K4" s="179"/>
      <c r="L4" s="174" t="s">
        <v>60</v>
      </c>
    </row>
    <row r="5" spans="1:12" ht="19.5" customHeight="1" thickBot="1">
      <c r="A5" s="188" t="s">
        <v>49</v>
      </c>
      <c r="B5" s="189"/>
      <c r="C5" s="69" t="s">
        <v>50</v>
      </c>
      <c r="D5" s="6" t="s">
        <v>60</v>
      </c>
      <c r="E5" s="172" t="s">
        <v>49</v>
      </c>
      <c r="F5" s="180"/>
      <c r="G5" s="181"/>
      <c r="H5" s="31" t="s">
        <v>17</v>
      </c>
      <c r="I5" s="32" t="s">
        <v>18</v>
      </c>
      <c r="J5" s="31" t="s">
        <v>63</v>
      </c>
      <c r="K5" s="32" t="s">
        <v>18</v>
      </c>
      <c r="L5" s="175"/>
    </row>
    <row r="6" spans="1:12" ht="19.5" customHeight="1">
      <c r="A6" s="139" t="s">
        <v>19</v>
      </c>
      <c r="B6" s="140" t="s">
        <v>20</v>
      </c>
      <c r="C6" s="141">
        <f>'비지정후원금 사용내역'!C31</f>
        <v>3341102</v>
      </c>
      <c r="D6" s="142"/>
      <c r="E6" s="191" t="s">
        <v>32</v>
      </c>
      <c r="F6" s="190" t="s">
        <v>21</v>
      </c>
      <c r="G6" s="99" t="s">
        <v>51</v>
      </c>
      <c r="H6" s="100">
        <f>'비지정후원금 사용내역'!H5+'비지정후원금 사용내역'!I5</f>
        <v>0</v>
      </c>
      <c r="I6" s="101">
        <f>H6/$H$32</f>
        <v>0</v>
      </c>
      <c r="J6" s="100">
        <f>'지정후원금 사용내역'!H5+'지정후원금 사용내역'!I5</f>
        <v>15060000</v>
      </c>
      <c r="K6" s="101">
        <f>J6/$J$32</f>
        <v>0.11393860252715216</v>
      </c>
      <c r="L6" s="102"/>
    </row>
    <row r="7" spans="1:12" ht="19.5" customHeight="1">
      <c r="A7" s="143"/>
      <c r="B7" s="74" t="s">
        <v>22</v>
      </c>
      <c r="C7" s="12">
        <f>'지정후원금 사용내역'!C31</f>
        <v>38263181</v>
      </c>
      <c r="D7" s="16"/>
      <c r="E7" s="192"/>
      <c r="F7" s="166"/>
      <c r="G7" s="103" t="s">
        <v>23</v>
      </c>
      <c r="H7" s="104">
        <f>'비지정후원금 사용내역'!H6+'비지정후원금 사용내역'!I6</f>
        <v>0</v>
      </c>
      <c r="I7" s="105">
        <f>H7/$H$32</f>
        <v>0</v>
      </c>
      <c r="J7" s="104">
        <f>'지정후원금 사용내역'!H6+'지정후원금 사용내역'!I6</f>
        <v>1440000</v>
      </c>
      <c r="K7" s="105">
        <f>J7/$J$32</f>
        <v>0.010894527731679886</v>
      </c>
      <c r="L7" s="106"/>
    </row>
    <row r="8" spans="1:12" ht="19.5" customHeight="1">
      <c r="A8" s="10"/>
      <c r="B8" s="74"/>
      <c r="C8" s="15"/>
      <c r="D8" s="16"/>
      <c r="E8" s="192"/>
      <c r="F8" s="166"/>
      <c r="G8" s="103" t="s">
        <v>67</v>
      </c>
      <c r="H8" s="104">
        <f>'비지정후원금 사용내역'!H7+'비지정후원금 사용내역'!I7</f>
        <v>0</v>
      </c>
      <c r="I8" s="105">
        <f aca="true" t="shared" si="0" ref="I8:I30">H8/$H$32</f>
        <v>0</v>
      </c>
      <c r="J8" s="104">
        <f>'지정후원금 사용내역'!H7+'지정후원금 사용내역'!I7</f>
        <v>0</v>
      </c>
      <c r="K8" s="105">
        <f aca="true" t="shared" si="1" ref="K8:K30">J8/$J$32</f>
        <v>0</v>
      </c>
      <c r="L8" s="106"/>
    </row>
    <row r="9" spans="1:12" ht="19.5" customHeight="1" thickBot="1">
      <c r="A9" s="68" t="s">
        <v>66</v>
      </c>
      <c r="B9" s="33"/>
      <c r="C9" s="33">
        <f>C6+C7</f>
        <v>41604283</v>
      </c>
      <c r="D9" s="34"/>
      <c r="E9" s="192"/>
      <c r="F9" s="166"/>
      <c r="G9" s="103" t="s">
        <v>24</v>
      </c>
      <c r="H9" s="104">
        <f>'비지정후원금 사용내역'!H8+'비지정후원금 사용내역'!I8</f>
        <v>0</v>
      </c>
      <c r="I9" s="105">
        <f t="shared" si="0"/>
        <v>0</v>
      </c>
      <c r="J9" s="104">
        <f>'지정후원금 사용내역'!H8+'지정후원금 사용내역'!I8</f>
        <v>1255200</v>
      </c>
      <c r="K9" s="105">
        <f t="shared" si="1"/>
        <v>0.009496396672780969</v>
      </c>
      <c r="L9" s="106"/>
    </row>
    <row r="10" spans="1:12" ht="19.5" customHeight="1">
      <c r="A10" s="70"/>
      <c r="B10" s="63"/>
      <c r="C10" s="71"/>
      <c r="D10" s="72"/>
      <c r="E10" s="192"/>
      <c r="F10" s="166"/>
      <c r="G10" s="103" t="s">
        <v>25</v>
      </c>
      <c r="H10" s="104">
        <f>'비지정후원금 사용내역'!H9+'비지정후원금 사용내역'!I9</f>
        <v>1060200</v>
      </c>
      <c r="I10" s="105">
        <f t="shared" si="0"/>
        <v>0.23141953467254855</v>
      </c>
      <c r="J10" s="104">
        <f>'지정후원금 사용내역'!H9+'지정후원금 사용내역'!I9</f>
        <v>0</v>
      </c>
      <c r="K10" s="105">
        <f t="shared" si="1"/>
        <v>0</v>
      </c>
      <c r="L10" s="106"/>
    </row>
    <row r="11" spans="1:12" ht="19.5" customHeight="1">
      <c r="A11" s="49"/>
      <c r="B11" s="58"/>
      <c r="C11" s="64"/>
      <c r="D11" s="65"/>
      <c r="E11" s="192"/>
      <c r="F11" s="167"/>
      <c r="G11" s="107" t="s">
        <v>16</v>
      </c>
      <c r="H11" s="108">
        <f>'비지정후원금 사용내역'!H10+'비지정후원금 사용내역'!I10</f>
        <v>0</v>
      </c>
      <c r="I11" s="109">
        <f t="shared" si="0"/>
        <v>0</v>
      </c>
      <c r="J11" s="108">
        <f>'지정후원금 사용내역'!H10+'지정후원금 사용내역'!I10</f>
        <v>0</v>
      </c>
      <c r="K11" s="109">
        <f t="shared" si="1"/>
        <v>0</v>
      </c>
      <c r="L11" s="110"/>
    </row>
    <row r="12" spans="1:12" ht="19.5" customHeight="1">
      <c r="A12" s="78"/>
      <c r="B12" s="77"/>
      <c r="C12" s="64"/>
      <c r="D12" s="65"/>
      <c r="E12" s="192"/>
      <c r="F12" s="165" t="s">
        <v>4</v>
      </c>
      <c r="G12" s="111" t="s">
        <v>5</v>
      </c>
      <c r="H12" s="112">
        <f>'비지정후원금 사용내역'!H11+'비지정후원금 사용내역'!I11</f>
        <v>0</v>
      </c>
      <c r="I12" s="113">
        <f t="shared" si="0"/>
        <v>0</v>
      </c>
      <c r="J12" s="112">
        <f>'지정후원금 사용내역'!H11+'지정후원금 사용내역'!I11</f>
        <v>0</v>
      </c>
      <c r="K12" s="113">
        <f t="shared" si="1"/>
        <v>0</v>
      </c>
      <c r="L12" s="114"/>
    </row>
    <row r="13" spans="1:12" ht="19.5" customHeight="1">
      <c r="A13" s="84" t="s">
        <v>54</v>
      </c>
      <c r="B13" s="82"/>
      <c r="C13" s="81"/>
      <c r="D13" s="65"/>
      <c r="E13" s="169"/>
      <c r="F13" s="166"/>
      <c r="G13" s="103" t="s">
        <v>26</v>
      </c>
      <c r="H13" s="104">
        <f>'비지정후원금 사용내역'!H12+'비지정후원금 사용내역'!I12</f>
        <v>0</v>
      </c>
      <c r="I13" s="105">
        <f t="shared" si="0"/>
        <v>0</v>
      </c>
      <c r="J13" s="104">
        <f>'지정후원금 사용내역'!H12+'지정후원금 사용내역'!I12</f>
        <v>0</v>
      </c>
      <c r="K13" s="105">
        <f t="shared" si="1"/>
        <v>0</v>
      </c>
      <c r="L13" s="106"/>
    </row>
    <row r="14" spans="1:12" ht="19.5" customHeight="1">
      <c r="A14" s="183" t="s">
        <v>58</v>
      </c>
      <c r="B14" s="184"/>
      <c r="C14" s="98" t="s">
        <v>56</v>
      </c>
      <c r="D14" s="89" t="s">
        <v>57</v>
      </c>
      <c r="E14" s="169"/>
      <c r="F14" s="167"/>
      <c r="G14" s="107" t="s">
        <v>27</v>
      </c>
      <c r="H14" s="108">
        <f>'비지정후원금 사용내역'!H13+'비지정후원금 사용내역'!I13</f>
        <v>0</v>
      </c>
      <c r="I14" s="109">
        <f t="shared" si="0"/>
        <v>0</v>
      </c>
      <c r="J14" s="108">
        <f>'지정후원금 사용내역'!H13+'지정후원금 사용내역'!I13</f>
        <v>50000</v>
      </c>
      <c r="K14" s="109">
        <f t="shared" si="1"/>
        <v>0.0003782822129055516</v>
      </c>
      <c r="L14" s="110"/>
    </row>
    <row r="15" spans="1:12" ht="19.5" customHeight="1">
      <c r="A15" s="159" t="s">
        <v>53</v>
      </c>
      <c r="B15" s="92" t="s">
        <v>20</v>
      </c>
      <c r="C15" s="95">
        <v>5587669</v>
      </c>
      <c r="D15" s="162">
        <f>SUM(C15:C17)</f>
        <v>140919215</v>
      </c>
      <c r="E15" s="169"/>
      <c r="F15" s="165" t="s">
        <v>28</v>
      </c>
      <c r="G15" s="111" t="s">
        <v>52</v>
      </c>
      <c r="H15" s="112">
        <f>'비지정후원금 사용내역'!H14+'비지정후원금 사용내역'!I14</f>
        <v>0</v>
      </c>
      <c r="I15" s="113">
        <f t="shared" si="0"/>
        <v>0</v>
      </c>
      <c r="J15" s="112">
        <f>'지정후원금 사용내역'!H14+'지정후원금 사용내역'!I14</f>
        <v>0</v>
      </c>
      <c r="K15" s="113">
        <f t="shared" si="1"/>
        <v>0</v>
      </c>
      <c r="L15" s="114"/>
    </row>
    <row r="16" spans="1:12" ht="19.5" customHeight="1">
      <c r="A16" s="160"/>
      <c r="B16" s="93" t="s">
        <v>44</v>
      </c>
      <c r="C16" s="96">
        <v>135024246</v>
      </c>
      <c r="D16" s="163"/>
      <c r="E16" s="169"/>
      <c r="F16" s="166"/>
      <c r="G16" s="103" t="s">
        <v>29</v>
      </c>
      <c r="H16" s="104">
        <f>'비지정후원금 사용내역'!H15+'비지정후원금 사용내역'!I15</f>
        <v>1904720</v>
      </c>
      <c r="I16" s="105">
        <f t="shared" si="0"/>
        <v>0.4157606263737943</v>
      </c>
      <c r="J16" s="104">
        <f>'지정후원금 사용내역'!H15+'지정후원금 사용내역'!I15</f>
        <v>0</v>
      </c>
      <c r="K16" s="105">
        <f t="shared" si="1"/>
        <v>0</v>
      </c>
      <c r="L16" s="106"/>
    </row>
    <row r="17" spans="1:12" ht="19.5" customHeight="1">
      <c r="A17" s="161"/>
      <c r="B17" s="94" t="s">
        <v>46</v>
      </c>
      <c r="C17" s="97">
        <v>307300</v>
      </c>
      <c r="D17" s="164"/>
      <c r="E17" s="169"/>
      <c r="F17" s="166"/>
      <c r="G17" s="103" t="s">
        <v>1</v>
      </c>
      <c r="H17" s="104">
        <f>'비지정후원금 사용내역'!H16+'비지정후원금 사용내역'!I16</f>
        <v>55890</v>
      </c>
      <c r="I17" s="105">
        <f t="shared" si="0"/>
        <v>0.012199620630870345</v>
      </c>
      <c r="J17" s="104">
        <f>'지정후원금 사용내역'!H16+'지정후원금 사용내역'!I16</f>
        <v>0</v>
      </c>
      <c r="K17" s="105">
        <f t="shared" si="1"/>
        <v>0</v>
      </c>
      <c r="L17" s="106"/>
    </row>
    <row r="18" spans="1:12" ht="19.5" customHeight="1">
      <c r="A18" s="159" t="s">
        <v>61</v>
      </c>
      <c r="B18" s="92" t="s">
        <v>20</v>
      </c>
      <c r="C18" s="95">
        <f>'비지정후원금 사용내역'!C31</f>
        <v>3341102</v>
      </c>
      <c r="D18" s="162">
        <f>SUM(C18:C20)</f>
        <v>41604283</v>
      </c>
      <c r="E18" s="169"/>
      <c r="F18" s="166"/>
      <c r="G18" s="103" t="s">
        <v>2</v>
      </c>
      <c r="H18" s="104">
        <f>'비지정후원금 사용내역'!H17+'비지정후원금 사용내역'!I17</f>
        <v>1560480</v>
      </c>
      <c r="I18" s="105">
        <f t="shared" si="0"/>
        <v>0.3406202183227868</v>
      </c>
      <c r="J18" s="104">
        <f>'지정후원금 사용내역'!H17+'지정후원금 사용내역'!I17</f>
        <v>0</v>
      </c>
      <c r="K18" s="105">
        <f t="shared" si="1"/>
        <v>0</v>
      </c>
      <c r="L18" s="106"/>
    </row>
    <row r="19" spans="1:12" ht="19.5" customHeight="1">
      <c r="A19" s="160"/>
      <c r="B19" s="93" t="s">
        <v>44</v>
      </c>
      <c r="C19" s="96">
        <f>'지정후원금 사용내역'!C5+'지정후원금 사용내역'!C6</f>
        <v>38233102</v>
      </c>
      <c r="D19" s="163"/>
      <c r="E19" s="169"/>
      <c r="F19" s="166"/>
      <c r="G19" s="103" t="s">
        <v>9</v>
      </c>
      <c r="H19" s="104">
        <f>'비지정후원금 사용내역'!H18+'비지정후원금 사용내역'!I18</f>
        <v>0</v>
      </c>
      <c r="I19" s="105">
        <f t="shared" si="0"/>
        <v>0</v>
      </c>
      <c r="J19" s="104">
        <f>'지정후원금 사용내역'!H18+'지정후원금 사용내역'!I18</f>
        <v>0</v>
      </c>
      <c r="K19" s="105">
        <f t="shared" si="1"/>
        <v>0</v>
      </c>
      <c r="L19" s="106"/>
    </row>
    <row r="20" spans="1:12" ht="19.5" customHeight="1">
      <c r="A20" s="161"/>
      <c r="B20" s="94" t="s">
        <v>46</v>
      </c>
      <c r="C20" s="97">
        <f>'지정후원금 사용내역'!C7+'지정후원금 사용내역'!C8</f>
        <v>30079</v>
      </c>
      <c r="D20" s="164"/>
      <c r="E20" s="171"/>
      <c r="F20" s="167"/>
      <c r="G20" s="107" t="s">
        <v>15</v>
      </c>
      <c r="H20" s="108">
        <f>'비지정후원금 사용내역'!H19+'비지정후원금 사용내역'!I19</f>
        <v>0</v>
      </c>
      <c r="I20" s="109">
        <f t="shared" si="0"/>
        <v>0</v>
      </c>
      <c r="J20" s="108">
        <f>'지정후원금 사용내역'!H19+'지정후원금 사용내역'!I19</f>
        <v>0</v>
      </c>
      <c r="K20" s="109">
        <f t="shared" si="1"/>
        <v>0</v>
      </c>
      <c r="L20" s="110"/>
    </row>
    <row r="21" spans="1:12" ht="19.5" customHeight="1">
      <c r="A21" s="159" t="s">
        <v>62</v>
      </c>
      <c r="B21" s="92" t="s">
        <v>20</v>
      </c>
      <c r="C21" s="95">
        <f>'비지정후원금 사용내역'!G31</f>
        <v>4581290</v>
      </c>
      <c r="D21" s="162">
        <f>SUM(C21:C23)</f>
        <v>136757740</v>
      </c>
      <c r="E21" s="168" t="s">
        <v>33</v>
      </c>
      <c r="F21" s="168" t="s">
        <v>10</v>
      </c>
      <c r="G21" s="111" t="s">
        <v>10</v>
      </c>
      <c r="H21" s="112">
        <f>'비지정후원금 사용내역'!H20+'비지정후원금 사용내역'!I20</f>
        <v>0</v>
      </c>
      <c r="I21" s="113">
        <f t="shared" si="0"/>
        <v>0</v>
      </c>
      <c r="J21" s="112">
        <f>'지정후원금 사용내역'!H20+'지정후원금 사용내역'!I20</f>
        <v>0</v>
      </c>
      <c r="K21" s="113">
        <f t="shared" si="1"/>
        <v>0</v>
      </c>
      <c r="L21" s="114"/>
    </row>
    <row r="22" spans="1:12" ht="19.5" customHeight="1">
      <c r="A22" s="160"/>
      <c r="B22" s="93" t="s">
        <v>44</v>
      </c>
      <c r="C22" s="96">
        <f>'지정후원금 사용내역'!G31</f>
        <v>132176450</v>
      </c>
      <c r="D22" s="163"/>
      <c r="E22" s="169"/>
      <c r="F22" s="169"/>
      <c r="G22" s="103" t="s">
        <v>14</v>
      </c>
      <c r="H22" s="104">
        <f>'비지정후원금 사용내역'!H21+'비지정후원금 사용내역'!I21</f>
        <v>0</v>
      </c>
      <c r="I22" s="105">
        <f t="shared" si="0"/>
        <v>0</v>
      </c>
      <c r="J22" s="104">
        <f>'지정후원금 사용내역'!H21+'지정후원금 사용내역'!I21</f>
        <v>0</v>
      </c>
      <c r="K22" s="105">
        <f t="shared" si="1"/>
        <v>0</v>
      </c>
      <c r="L22" s="106"/>
    </row>
    <row r="23" spans="1:12" ht="19.5" customHeight="1">
      <c r="A23" s="161"/>
      <c r="B23" s="94" t="s">
        <v>46</v>
      </c>
      <c r="C23" s="97">
        <v>0</v>
      </c>
      <c r="D23" s="164"/>
      <c r="E23" s="171"/>
      <c r="F23" s="171"/>
      <c r="G23" s="107" t="s">
        <v>6</v>
      </c>
      <c r="H23" s="108">
        <f>'비지정후원금 사용내역'!H22+'비지정후원금 사용내역'!I22</f>
        <v>0</v>
      </c>
      <c r="I23" s="109">
        <f t="shared" si="0"/>
        <v>0</v>
      </c>
      <c r="J23" s="108">
        <f>'지정후원금 사용내역'!H22+'지정후원금 사용내역'!I22</f>
        <v>0</v>
      </c>
      <c r="K23" s="109">
        <f t="shared" si="1"/>
        <v>0</v>
      </c>
      <c r="L23" s="110"/>
    </row>
    <row r="24" spans="1:12" ht="19.5" customHeight="1">
      <c r="A24" s="159" t="s">
        <v>59</v>
      </c>
      <c r="B24" s="92" t="s">
        <v>20</v>
      </c>
      <c r="C24" s="95">
        <f>C15+C18-C21</f>
        <v>4347481</v>
      </c>
      <c r="D24" s="162">
        <f>SUM(C24:C26)</f>
        <v>45765758</v>
      </c>
      <c r="E24" s="168" t="s">
        <v>42</v>
      </c>
      <c r="F24" s="165" t="s">
        <v>42</v>
      </c>
      <c r="G24" s="111" t="s">
        <v>43</v>
      </c>
      <c r="H24" s="112">
        <f>'비지정후원금 사용내역'!H23+'비지정후원금 사용내역'!I23</f>
        <v>0</v>
      </c>
      <c r="I24" s="113">
        <f t="shared" si="0"/>
        <v>0</v>
      </c>
      <c r="J24" s="112">
        <f>'지정후원금 사용내역'!H23+'지정후원금 사용내역'!I23</f>
        <v>89375250</v>
      </c>
      <c r="K24" s="113">
        <f t="shared" si="1"/>
        <v>0.6761813469797381</v>
      </c>
      <c r="L24" s="156" t="s">
        <v>75</v>
      </c>
    </row>
    <row r="25" spans="1:12" ht="19.5" customHeight="1">
      <c r="A25" s="160"/>
      <c r="B25" s="93" t="s">
        <v>44</v>
      </c>
      <c r="C25" s="96">
        <f>C16+C19-C22</f>
        <v>41080898</v>
      </c>
      <c r="D25" s="163"/>
      <c r="E25" s="169"/>
      <c r="F25" s="166"/>
      <c r="G25" s="103" t="s">
        <v>38</v>
      </c>
      <c r="H25" s="104">
        <f>'비지정후원금 사용내역'!H24+'비지정후원금 사용내역'!I24</f>
        <v>0</v>
      </c>
      <c r="I25" s="105">
        <f t="shared" si="0"/>
        <v>0</v>
      </c>
      <c r="J25" s="104">
        <f>'지정후원금 사용내역'!H24+'지정후원금 사용내역'!I24</f>
        <v>13996000</v>
      </c>
      <c r="K25" s="105">
        <f t="shared" si="1"/>
        <v>0.10588875703652201</v>
      </c>
      <c r="L25" s="157" t="s">
        <v>76</v>
      </c>
    </row>
    <row r="26" spans="1:12" ht="19.5" customHeight="1">
      <c r="A26" s="161"/>
      <c r="B26" s="94" t="s">
        <v>46</v>
      </c>
      <c r="C26" s="97">
        <f>C17+C20-C23</f>
        <v>337379</v>
      </c>
      <c r="D26" s="164"/>
      <c r="E26" s="169"/>
      <c r="F26" s="166"/>
      <c r="G26" s="103" t="s">
        <v>38</v>
      </c>
      <c r="H26" s="104">
        <f>'비지정후원금 사용내역'!H25+'비지정후원금 사용내역'!I25</f>
        <v>0</v>
      </c>
      <c r="I26" s="105">
        <f t="shared" si="0"/>
        <v>0</v>
      </c>
      <c r="J26" s="104">
        <f>'지정후원금 사용내역'!H25+'지정후원금 사용내역'!I25</f>
        <v>11000000</v>
      </c>
      <c r="K26" s="105">
        <f t="shared" si="1"/>
        <v>0.08322208683922136</v>
      </c>
      <c r="L26" s="157" t="s">
        <v>77</v>
      </c>
    </row>
    <row r="27" spans="1:12" ht="19.5" customHeight="1">
      <c r="A27" s="75"/>
      <c r="B27" s="58"/>
      <c r="C27" s="58"/>
      <c r="D27" s="48"/>
      <c r="E27" s="169"/>
      <c r="F27" s="166"/>
      <c r="G27" s="115"/>
      <c r="H27" s="104">
        <f>'비지정후원금 사용내역'!H26+'비지정후원금 사용내역'!I26</f>
        <v>0</v>
      </c>
      <c r="I27" s="105">
        <f t="shared" si="0"/>
        <v>0</v>
      </c>
      <c r="J27" s="104">
        <f>'지정후원금 사용내역'!H26+'지정후원금 사용내역'!I26</f>
        <v>0</v>
      </c>
      <c r="K27" s="105">
        <f t="shared" si="1"/>
        <v>0</v>
      </c>
      <c r="L27" s="106"/>
    </row>
    <row r="28" spans="1:12" ht="19.5" customHeight="1">
      <c r="A28" s="144"/>
      <c r="B28" s="58"/>
      <c r="C28" s="58"/>
      <c r="D28" s="48"/>
      <c r="E28" s="169"/>
      <c r="F28" s="166"/>
      <c r="G28" s="115"/>
      <c r="H28" s="104">
        <f>'비지정후원금 사용내역'!H27+'비지정후원금 사용내역'!I27</f>
        <v>0</v>
      </c>
      <c r="I28" s="105">
        <f t="shared" si="0"/>
        <v>0</v>
      </c>
      <c r="J28" s="104">
        <f>'지정후원금 사용내역'!H27+'지정후원금 사용내역'!I27</f>
        <v>0</v>
      </c>
      <c r="K28" s="105">
        <f t="shared" si="1"/>
        <v>0</v>
      </c>
      <c r="L28" s="106"/>
    </row>
    <row r="29" spans="1:12" ht="19.5" customHeight="1">
      <c r="A29" s="78"/>
      <c r="B29" s="77"/>
      <c r="C29" s="77"/>
      <c r="D29" s="145"/>
      <c r="E29" s="169"/>
      <c r="F29" s="166"/>
      <c r="G29" s="115"/>
      <c r="H29" s="104">
        <f>'비지정후원금 사용내역'!H28+'비지정후원금 사용내역'!I28</f>
        <v>0</v>
      </c>
      <c r="I29" s="105">
        <f t="shared" si="0"/>
        <v>0</v>
      </c>
      <c r="J29" s="104">
        <f>'지정후원금 사용내역'!H28+'지정후원금 사용내역'!I28</f>
        <v>0</v>
      </c>
      <c r="K29" s="105">
        <f t="shared" si="1"/>
        <v>0</v>
      </c>
      <c r="L29" s="106"/>
    </row>
    <row r="30" spans="1:12" ht="19.5" customHeight="1">
      <c r="A30" s="146"/>
      <c r="B30" s="62"/>
      <c r="C30" s="62"/>
      <c r="D30" s="145"/>
      <c r="E30" s="169"/>
      <c r="F30" s="166"/>
      <c r="G30" s="115"/>
      <c r="H30" s="104">
        <f>'비지정후원금 사용내역'!H29+'비지정후원금 사용내역'!I29</f>
        <v>0</v>
      </c>
      <c r="I30" s="105">
        <f t="shared" si="0"/>
        <v>0</v>
      </c>
      <c r="J30" s="104">
        <f>'지정후원금 사용내역'!H29+'지정후원금 사용내역'!I29</f>
        <v>0</v>
      </c>
      <c r="K30" s="105">
        <f t="shared" si="1"/>
        <v>0</v>
      </c>
      <c r="L30" s="106"/>
    </row>
    <row r="31" spans="1:12" ht="19.5" customHeight="1">
      <c r="A31" s="83"/>
      <c r="B31" s="77"/>
      <c r="C31" s="77"/>
      <c r="D31" s="85"/>
      <c r="E31" s="170"/>
      <c r="F31" s="167"/>
      <c r="G31" s="116"/>
      <c r="H31" s="108">
        <f>'비지정후원금 사용내역'!H30+'비지정후원금 사용내역'!I30</f>
        <v>0</v>
      </c>
      <c r="I31" s="109">
        <f>H31/$H$32</f>
        <v>0</v>
      </c>
      <c r="J31" s="108">
        <f>'지정후원금 사용내역'!H30+'지정후원금 사용내역'!I30</f>
        <v>0</v>
      </c>
      <c r="K31" s="109">
        <f>J31/$J$32</f>
        <v>0</v>
      </c>
      <c r="L31" s="110"/>
    </row>
    <row r="32" spans="1:12" ht="19.5" customHeight="1" thickBot="1">
      <c r="A32" s="59"/>
      <c r="B32" s="60"/>
      <c r="C32" s="60"/>
      <c r="D32" s="61"/>
      <c r="E32" s="172" t="s">
        <v>66</v>
      </c>
      <c r="F32" s="173"/>
      <c r="G32" s="90">
        <f>H32+J32</f>
        <v>136757740</v>
      </c>
      <c r="H32" s="35">
        <f>SUM(H6:H31)</f>
        <v>4581290</v>
      </c>
      <c r="I32" s="36">
        <f>SUM(H6:H11,H15:H19,H23:H31)/$H$32</f>
        <v>1</v>
      </c>
      <c r="J32" s="35">
        <f>SUM(J6:J31)</f>
        <v>132176450</v>
      </c>
      <c r="K32" s="36">
        <f>SUM(J6:J11,J15:J19,J23:J31)/$J$32</f>
        <v>0.9996217177870944</v>
      </c>
      <c r="L32" s="86"/>
    </row>
  </sheetData>
  <sheetProtection/>
  <mergeCells count="25">
    <mergeCell ref="A4:D4"/>
    <mergeCell ref="A5:B5"/>
    <mergeCell ref="F6:F11"/>
    <mergeCell ref="F12:F14"/>
    <mergeCell ref="F15:F20"/>
    <mergeCell ref="E6:E20"/>
    <mergeCell ref="A18:A20"/>
    <mergeCell ref="E32:F32"/>
    <mergeCell ref="D15:D17"/>
    <mergeCell ref="D18:D20"/>
    <mergeCell ref="L4:L5"/>
    <mergeCell ref="A1:L1"/>
    <mergeCell ref="E4:K4"/>
    <mergeCell ref="E5:G5"/>
    <mergeCell ref="A2:L2"/>
    <mergeCell ref="A15:A17"/>
    <mergeCell ref="A14:B14"/>
    <mergeCell ref="A21:A23"/>
    <mergeCell ref="D21:D23"/>
    <mergeCell ref="A24:A26"/>
    <mergeCell ref="D24:D26"/>
    <mergeCell ref="F24:F31"/>
    <mergeCell ref="E24:E31"/>
    <mergeCell ref="E21:E23"/>
    <mergeCell ref="F21:F23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orientation="landscape" paperSize="9" scale="79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0.77734375" style="1" customWidth="1"/>
    <col min="2" max="2" width="16.77734375" style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28" customWidth="1"/>
    <col min="7" max="7" width="18.77734375" style="1" customWidth="1"/>
    <col min="8" max="8" width="11.10546875" style="1" bestFit="1" customWidth="1"/>
    <col min="9" max="9" width="11.77734375" style="1" bestFit="1" customWidth="1"/>
    <col min="10" max="10" width="37.77734375" style="2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7.5" customHeight="1">
      <c r="A1" s="193" t="s">
        <v>70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39</v>
      </c>
    </row>
    <row r="3" spans="1:10" ht="19.5" customHeight="1">
      <c r="A3" s="185" t="s">
        <v>64</v>
      </c>
      <c r="B3" s="186"/>
      <c r="C3" s="186"/>
      <c r="D3" s="187"/>
      <c r="E3" s="178" t="s">
        <v>65</v>
      </c>
      <c r="F3" s="178"/>
      <c r="G3" s="178"/>
      <c r="H3" s="178"/>
      <c r="I3" s="179"/>
      <c r="J3" s="194" t="s">
        <v>48</v>
      </c>
    </row>
    <row r="4" spans="1:10" ht="19.5" customHeight="1" thickBot="1">
      <c r="A4" s="188" t="s">
        <v>49</v>
      </c>
      <c r="B4" s="189"/>
      <c r="C4" s="37" t="s">
        <v>50</v>
      </c>
      <c r="D4" s="6" t="s">
        <v>60</v>
      </c>
      <c r="E4" s="172" t="s">
        <v>49</v>
      </c>
      <c r="F4" s="180"/>
      <c r="G4" s="181"/>
      <c r="H4" s="7" t="s">
        <v>11</v>
      </c>
      <c r="I4" s="8" t="s">
        <v>12</v>
      </c>
      <c r="J4" s="195"/>
    </row>
    <row r="5" spans="1:10" ht="19.5" customHeight="1">
      <c r="A5" s="76" t="s">
        <v>0</v>
      </c>
      <c r="B5" s="79" t="s">
        <v>20</v>
      </c>
      <c r="C5" s="40">
        <v>3339860</v>
      </c>
      <c r="D5" s="9"/>
      <c r="E5" s="199" t="s">
        <v>31</v>
      </c>
      <c r="F5" s="202" t="s">
        <v>3</v>
      </c>
      <c r="G5" s="99" t="s">
        <v>51</v>
      </c>
      <c r="H5" s="117">
        <v>0</v>
      </c>
      <c r="I5" s="118">
        <v>0</v>
      </c>
      <c r="J5" s="119"/>
    </row>
    <row r="6" spans="1:10" ht="19.5" customHeight="1">
      <c r="A6" s="10"/>
      <c r="B6" s="74" t="s">
        <v>35</v>
      </c>
      <c r="C6" s="43">
        <v>1242</v>
      </c>
      <c r="D6" s="9"/>
      <c r="E6" s="200"/>
      <c r="F6" s="169"/>
      <c r="G6" s="103" t="s">
        <v>23</v>
      </c>
      <c r="H6" s="120">
        <v>0</v>
      </c>
      <c r="I6" s="121">
        <v>0</v>
      </c>
      <c r="J6" s="122"/>
    </row>
    <row r="7" spans="1:10" ht="19.5" customHeight="1">
      <c r="A7" s="10"/>
      <c r="B7" s="11"/>
      <c r="C7" s="43"/>
      <c r="D7" s="9"/>
      <c r="E7" s="200"/>
      <c r="F7" s="169"/>
      <c r="G7" s="103" t="s">
        <v>67</v>
      </c>
      <c r="H7" s="120">
        <v>0</v>
      </c>
      <c r="I7" s="121">
        <v>0</v>
      </c>
      <c r="J7" s="122"/>
    </row>
    <row r="8" spans="1:10" ht="19.5" customHeight="1">
      <c r="A8" s="10"/>
      <c r="B8" s="14"/>
      <c r="C8" s="42"/>
      <c r="D8" s="13"/>
      <c r="E8" s="200"/>
      <c r="F8" s="169"/>
      <c r="G8" s="103" t="s">
        <v>24</v>
      </c>
      <c r="H8" s="120">
        <v>0</v>
      </c>
      <c r="I8" s="121">
        <v>0</v>
      </c>
      <c r="J8" s="122"/>
    </row>
    <row r="9" spans="1:10" ht="19.5" customHeight="1">
      <c r="A9" s="10"/>
      <c r="B9" s="11"/>
      <c r="C9" s="43"/>
      <c r="D9" s="16"/>
      <c r="E9" s="200"/>
      <c r="F9" s="169"/>
      <c r="G9" s="103" t="s">
        <v>25</v>
      </c>
      <c r="H9" s="120">
        <v>1060200</v>
      </c>
      <c r="I9" s="121">
        <v>0</v>
      </c>
      <c r="J9" s="122" t="s">
        <v>40</v>
      </c>
    </row>
    <row r="10" spans="1:10" ht="19.5" customHeight="1">
      <c r="A10" s="10"/>
      <c r="B10" s="11"/>
      <c r="C10" s="43"/>
      <c r="D10" s="16"/>
      <c r="E10" s="200"/>
      <c r="F10" s="171"/>
      <c r="G10" s="107" t="s">
        <v>16</v>
      </c>
      <c r="H10" s="123">
        <v>0</v>
      </c>
      <c r="I10" s="124">
        <v>0</v>
      </c>
      <c r="J10" s="125"/>
    </row>
    <row r="11" spans="1:10" ht="19.5" customHeight="1">
      <c r="A11" s="10"/>
      <c r="B11" s="44"/>
      <c r="C11" s="41"/>
      <c r="D11" s="16"/>
      <c r="E11" s="200"/>
      <c r="F11" s="165" t="s">
        <v>4</v>
      </c>
      <c r="G11" s="111" t="s">
        <v>5</v>
      </c>
      <c r="H11" s="147">
        <v>0</v>
      </c>
      <c r="I11" s="127">
        <v>0</v>
      </c>
      <c r="J11" s="128"/>
    </row>
    <row r="12" spans="1:10" ht="19.5" customHeight="1">
      <c r="A12" s="10"/>
      <c r="B12" s="14"/>
      <c r="C12" s="15"/>
      <c r="D12" s="16"/>
      <c r="E12" s="200"/>
      <c r="F12" s="166"/>
      <c r="G12" s="103" t="s">
        <v>26</v>
      </c>
      <c r="H12" s="148">
        <v>0</v>
      </c>
      <c r="I12" s="121">
        <v>0</v>
      </c>
      <c r="J12" s="122"/>
    </row>
    <row r="13" spans="1:10" ht="19.5" customHeight="1">
      <c r="A13" s="10"/>
      <c r="B13" s="12"/>
      <c r="C13" s="12"/>
      <c r="D13" s="16"/>
      <c r="E13" s="200"/>
      <c r="F13" s="167"/>
      <c r="G13" s="107" t="s">
        <v>8</v>
      </c>
      <c r="H13" s="149">
        <v>0</v>
      </c>
      <c r="I13" s="124">
        <v>0</v>
      </c>
      <c r="J13" s="125"/>
    </row>
    <row r="14" spans="1:10" ht="19.5" customHeight="1">
      <c r="A14" s="10"/>
      <c r="B14" s="18"/>
      <c r="D14" s="13"/>
      <c r="E14" s="200"/>
      <c r="F14" s="165" t="s">
        <v>28</v>
      </c>
      <c r="G14" s="111" t="s">
        <v>52</v>
      </c>
      <c r="H14" s="129">
        <v>0</v>
      </c>
      <c r="I14" s="130">
        <v>0</v>
      </c>
      <c r="J14" s="128"/>
    </row>
    <row r="15" spans="1:10" ht="19.5" customHeight="1">
      <c r="A15" s="10"/>
      <c r="B15" s="12"/>
      <c r="C15" s="12"/>
      <c r="D15" s="16"/>
      <c r="E15" s="200"/>
      <c r="F15" s="166"/>
      <c r="G15" s="103" t="s">
        <v>29</v>
      </c>
      <c r="H15" s="120">
        <v>1904720</v>
      </c>
      <c r="I15" s="121">
        <v>0</v>
      </c>
      <c r="J15" s="158" t="s">
        <v>78</v>
      </c>
    </row>
    <row r="16" spans="1:10" ht="19.5" customHeight="1">
      <c r="A16" s="10"/>
      <c r="B16" s="12"/>
      <c r="C16" s="12"/>
      <c r="D16" s="16"/>
      <c r="E16" s="200"/>
      <c r="F16" s="166"/>
      <c r="G16" s="103" t="s">
        <v>1</v>
      </c>
      <c r="H16" s="120">
        <v>55890</v>
      </c>
      <c r="I16" s="121">
        <v>0</v>
      </c>
      <c r="J16" s="122" t="s">
        <v>41</v>
      </c>
    </row>
    <row r="17" spans="1:10" ht="19.5" customHeight="1">
      <c r="A17" s="10"/>
      <c r="B17" s="12"/>
      <c r="C17" s="12"/>
      <c r="D17" s="16"/>
      <c r="E17" s="200"/>
      <c r="F17" s="166"/>
      <c r="G17" s="103" t="s">
        <v>2</v>
      </c>
      <c r="H17" s="120">
        <v>1560480</v>
      </c>
      <c r="I17" s="121">
        <v>0</v>
      </c>
      <c r="J17" s="122" t="s">
        <v>79</v>
      </c>
    </row>
    <row r="18" spans="1:10" ht="19.5" customHeight="1">
      <c r="A18" s="10"/>
      <c r="B18" s="12"/>
      <c r="C18" s="12"/>
      <c r="D18" s="16"/>
      <c r="E18" s="200"/>
      <c r="F18" s="166"/>
      <c r="G18" s="103" t="s">
        <v>9</v>
      </c>
      <c r="H18" s="120">
        <v>0</v>
      </c>
      <c r="I18" s="121">
        <v>0</v>
      </c>
      <c r="J18" s="122"/>
    </row>
    <row r="19" spans="1:10" ht="19.5" customHeight="1">
      <c r="A19" s="10"/>
      <c r="B19" s="12"/>
      <c r="C19" s="12"/>
      <c r="D19" s="16"/>
      <c r="E19" s="201"/>
      <c r="F19" s="167"/>
      <c r="G19" s="107" t="s">
        <v>15</v>
      </c>
      <c r="H19" s="149">
        <v>0</v>
      </c>
      <c r="I19" s="124">
        <v>0</v>
      </c>
      <c r="J19" s="125"/>
    </row>
    <row r="20" spans="1:10" ht="19.5" customHeight="1">
      <c r="A20" s="10"/>
      <c r="B20" s="12"/>
      <c r="C20" s="12"/>
      <c r="D20" s="16"/>
      <c r="E20" s="200" t="s">
        <v>30</v>
      </c>
      <c r="F20" s="165" t="s">
        <v>10</v>
      </c>
      <c r="G20" s="111" t="s">
        <v>10</v>
      </c>
      <c r="H20" s="150">
        <v>0</v>
      </c>
      <c r="I20" s="130">
        <v>0</v>
      </c>
      <c r="J20" s="128"/>
    </row>
    <row r="21" spans="1:10" ht="19.5" customHeight="1">
      <c r="A21" s="10"/>
      <c r="B21" s="12"/>
      <c r="C21" s="12"/>
      <c r="D21" s="16"/>
      <c r="E21" s="200"/>
      <c r="F21" s="166"/>
      <c r="G21" s="103" t="s">
        <v>14</v>
      </c>
      <c r="H21" s="148">
        <v>0</v>
      </c>
      <c r="I21" s="121">
        <v>0</v>
      </c>
      <c r="J21" s="122"/>
    </row>
    <row r="22" spans="1:10" ht="19.5" customHeight="1">
      <c r="A22" s="10"/>
      <c r="B22" s="12"/>
      <c r="C22" s="12"/>
      <c r="D22" s="16"/>
      <c r="E22" s="201"/>
      <c r="F22" s="167"/>
      <c r="G22" s="107" t="s">
        <v>6</v>
      </c>
      <c r="H22" s="126">
        <v>0</v>
      </c>
      <c r="I22" s="124">
        <v>0</v>
      </c>
      <c r="J22" s="125"/>
    </row>
    <row r="23" spans="1:10" ht="19.5" customHeight="1">
      <c r="A23" s="10"/>
      <c r="B23" s="12"/>
      <c r="C23" s="12"/>
      <c r="D23" s="16"/>
      <c r="E23" s="204" t="s">
        <v>37</v>
      </c>
      <c r="F23" s="165" t="s">
        <v>37</v>
      </c>
      <c r="G23" s="111" t="s">
        <v>38</v>
      </c>
      <c r="H23" s="129"/>
      <c r="I23" s="130">
        <v>0</v>
      </c>
      <c r="J23" s="128"/>
    </row>
    <row r="24" spans="1:10" ht="19.5" customHeight="1">
      <c r="A24" s="10"/>
      <c r="B24" s="12"/>
      <c r="C24" s="12"/>
      <c r="D24" s="16"/>
      <c r="E24" s="200"/>
      <c r="F24" s="166"/>
      <c r="G24" s="115"/>
      <c r="H24" s="120">
        <v>0</v>
      </c>
      <c r="I24" s="121">
        <v>0</v>
      </c>
      <c r="J24" s="122"/>
    </row>
    <row r="25" spans="1:10" ht="19.5" customHeight="1">
      <c r="A25" s="10"/>
      <c r="B25" s="12"/>
      <c r="C25" s="12"/>
      <c r="D25" s="16"/>
      <c r="E25" s="200"/>
      <c r="F25" s="166"/>
      <c r="G25" s="115"/>
      <c r="H25" s="120">
        <v>0</v>
      </c>
      <c r="I25" s="121">
        <v>0</v>
      </c>
      <c r="J25" s="122"/>
    </row>
    <row r="26" spans="1:10" ht="19.5" customHeight="1">
      <c r="A26" s="10"/>
      <c r="B26" s="12"/>
      <c r="C26" s="12"/>
      <c r="D26" s="16"/>
      <c r="E26" s="200"/>
      <c r="F26" s="166"/>
      <c r="G26" s="115"/>
      <c r="H26" s="120">
        <v>0</v>
      </c>
      <c r="I26" s="121">
        <v>0</v>
      </c>
      <c r="J26" s="122"/>
    </row>
    <row r="27" spans="1:10" ht="19.5" customHeight="1">
      <c r="A27" s="10"/>
      <c r="B27" s="12"/>
      <c r="C27" s="12"/>
      <c r="D27" s="16"/>
      <c r="E27" s="200"/>
      <c r="F27" s="166"/>
      <c r="G27" s="115"/>
      <c r="H27" s="120">
        <v>0</v>
      </c>
      <c r="I27" s="121">
        <v>0</v>
      </c>
      <c r="J27" s="122"/>
    </row>
    <row r="28" spans="1:10" ht="19.5" customHeight="1">
      <c r="A28" s="10"/>
      <c r="B28" s="12"/>
      <c r="C28" s="12"/>
      <c r="D28" s="16"/>
      <c r="E28" s="200"/>
      <c r="F28" s="166"/>
      <c r="G28" s="115"/>
      <c r="H28" s="120">
        <v>0</v>
      </c>
      <c r="I28" s="121">
        <v>0</v>
      </c>
      <c r="J28" s="132"/>
    </row>
    <row r="29" spans="1:10" ht="19.5" customHeight="1">
      <c r="A29" s="10"/>
      <c r="B29" s="12"/>
      <c r="C29" s="12"/>
      <c r="D29" s="16"/>
      <c r="E29" s="200"/>
      <c r="F29" s="166"/>
      <c r="G29" s="115"/>
      <c r="H29" s="120">
        <v>0</v>
      </c>
      <c r="I29" s="121">
        <v>0</v>
      </c>
      <c r="J29" s="133"/>
    </row>
    <row r="30" spans="1:10" ht="19.5" customHeight="1" thickBot="1">
      <c r="A30" s="39"/>
      <c r="B30" s="21"/>
      <c r="C30" s="21"/>
      <c r="D30" s="19"/>
      <c r="E30" s="205"/>
      <c r="F30" s="203"/>
      <c r="G30" s="134"/>
      <c r="H30" s="135">
        <v>0</v>
      </c>
      <c r="I30" s="136">
        <v>0</v>
      </c>
      <c r="J30" s="137"/>
    </row>
    <row r="31" spans="1:13" ht="19.5" customHeight="1" thickBot="1">
      <c r="A31" s="22" t="s">
        <v>7</v>
      </c>
      <c r="B31" s="23"/>
      <c r="C31" s="23">
        <f>C5+C6</f>
        <v>3341102</v>
      </c>
      <c r="D31" s="24"/>
      <c r="E31" s="196" t="s">
        <v>13</v>
      </c>
      <c r="F31" s="197"/>
      <c r="G31" s="91">
        <f>H31+I31</f>
        <v>4581290</v>
      </c>
      <c r="H31" s="25">
        <f>SUM(H5:H30)</f>
        <v>4581290</v>
      </c>
      <c r="I31" s="26">
        <f>SUM(I5:I30)</f>
        <v>0</v>
      </c>
      <c r="J31" s="87"/>
      <c r="L31" s="27"/>
      <c r="M31" s="27"/>
    </row>
    <row r="32" spans="6:10" ht="19.5" customHeight="1" thickBot="1">
      <c r="F32" s="196" t="s">
        <v>34</v>
      </c>
      <c r="G32" s="198"/>
      <c r="H32" s="53">
        <f>H31/(H31+I31)</f>
        <v>1</v>
      </c>
      <c r="I32" s="54">
        <f>I31/(H31+I31)</f>
        <v>0</v>
      </c>
      <c r="J32" s="88"/>
    </row>
    <row r="34" ht="16.5">
      <c r="H34" s="27"/>
    </row>
    <row r="35" spans="8:10" ht="16.5">
      <c r="H35" s="30"/>
      <c r="J35" s="1"/>
    </row>
    <row r="36" spans="8:10" ht="16.5">
      <c r="H36" s="29"/>
      <c r="J36" s="1"/>
    </row>
    <row r="37" spans="8:10" ht="16.5">
      <c r="H37" s="30"/>
      <c r="J37" s="1"/>
    </row>
  </sheetData>
  <sheetProtection/>
  <mergeCells count="16">
    <mergeCell ref="E31:F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  <mergeCell ref="A1:J1"/>
    <mergeCell ref="A3:D3"/>
    <mergeCell ref="E3:I3"/>
    <mergeCell ref="J3:J4"/>
    <mergeCell ref="A4:B4"/>
    <mergeCell ref="E4:G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0.77734375" style="1" customWidth="1"/>
    <col min="2" max="2" width="18.77734375" style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28" customWidth="1"/>
    <col min="7" max="7" width="18.77734375" style="1" customWidth="1"/>
    <col min="8" max="9" width="11.77734375" style="1" customWidth="1"/>
    <col min="10" max="10" width="35.77734375" style="2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7.5" customHeight="1">
      <c r="A1" s="193" t="s">
        <v>71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39</v>
      </c>
    </row>
    <row r="3" spans="1:10" ht="19.5" customHeight="1">
      <c r="A3" s="185" t="s">
        <v>64</v>
      </c>
      <c r="B3" s="186"/>
      <c r="C3" s="186"/>
      <c r="D3" s="187"/>
      <c r="E3" s="178" t="s">
        <v>65</v>
      </c>
      <c r="F3" s="178"/>
      <c r="G3" s="178"/>
      <c r="H3" s="178"/>
      <c r="I3" s="179"/>
      <c r="J3" s="194" t="s">
        <v>48</v>
      </c>
    </row>
    <row r="4" spans="1:10" ht="19.5" customHeight="1" thickBot="1">
      <c r="A4" s="188" t="s">
        <v>49</v>
      </c>
      <c r="B4" s="189"/>
      <c r="C4" s="5" t="s">
        <v>50</v>
      </c>
      <c r="D4" s="6" t="s">
        <v>60</v>
      </c>
      <c r="E4" s="172" t="s">
        <v>49</v>
      </c>
      <c r="F4" s="180"/>
      <c r="G4" s="181"/>
      <c r="H4" s="7" t="s">
        <v>11</v>
      </c>
      <c r="I4" s="8" t="s">
        <v>12</v>
      </c>
      <c r="J4" s="195"/>
    </row>
    <row r="5" spans="1:10" ht="19.5" customHeight="1">
      <c r="A5" s="38" t="s">
        <v>0</v>
      </c>
      <c r="B5" s="73" t="s">
        <v>44</v>
      </c>
      <c r="C5" s="50">
        <v>38207900</v>
      </c>
      <c r="D5" s="52"/>
      <c r="E5" s="199" t="s">
        <v>31</v>
      </c>
      <c r="F5" s="202" t="s">
        <v>3</v>
      </c>
      <c r="G5" s="99" t="s">
        <v>51</v>
      </c>
      <c r="H5" s="117">
        <v>15060000</v>
      </c>
      <c r="I5" s="118">
        <v>0</v>
      </c>
      <c r="J5" s="119"/>
    </row>
    <row r="6" spans="1:10" ht="19.5" customHeight="1">
      <c r="A6" s="10"/>
      <c r="B6" s="80" t="s">
        <v>45</v>
      </c>
      <c r="C6" s="12">
        <v>25202</v>
      </c>
      <c r="D6" s="52"/>
      <c r="E6" s="200"/>
      <c r="F6" s="169"/>
      <c r="G6" s="103" t="s">
        <v>23</v>
      </c>
      <c r="H6" s="120">
        <v>1440000</v>
      </c>
      <c r="I6" s="121">
        <v>0</v>
      </c>
      <c r="J6" s="122"/>
    </row>
    <row r="7" spans="1:10" ht="16.5">
      <c r="A7" s="55"/>
      <c r="B7" s="73" t="s">
        <v>46</v>
      </c>
      <c r="C7" s="51">
        <v>30000</v>
      </c>
      <c r="D7" s="56"/>
      <c r="E7" s="200"/>
      <c r="F7" s="169"/>
      <c r="G7" s="103" t="s">
        <v>67</v>
      </c>
      <c r="H7" s="120">
        <v>0</v>
      </c>
      <c r="I7" s="121">
        <v>0</v>
      </c>
      <c r="J7" s="122"/>
    </row>
    <row r="8" spans="1:10" ht="16.5">
      <c r="A8" s="55"/>
      <c r="B8" s="80" t="s">
        <v>47</v>
      </c>
      <c r="C8" s="12">
        <v>79</v>
      </c>
      <c r="D8" s="56"/>
      <c r="E8" s="200"/>
      <c r="F8" s="169"/>
      <c r="G8" s="103" t="s">
        <v>24</v>
      </c>
      <c r="H8" s="120">
        <v>1255200</v>
      </c>
      <c r="I8" s="121">
        <v>0</v>
      </c>
      <c r="J8" s="122"/>
    </row>
    <row r="9" spans="1:10" ht="19.5" customHeight="1">
      <c r="A9" s="10"/>
      <c r="B9" s="66"/>
      <c r="C9" s="40"/>
      <c r="D9" s="57"/>
      <c r="E9" s="200"/>
      <c r="F9" s="169"/>
      <c r="G9" s="103" t="s">
        <v>25</v>
      </c>
      <c r="H9" s="120">
        <v>0</v>
      </c>
      <c r="I9" s="121">
        <v>0</v>
      </c>
      <c r="J9" s="122"/>
    </row>
    <row r="10" spans="1:10" ht="19.5" customHeight="1">
      <c r="A10" s="10"/>
      <c r="B10" s="66"/>
      <c r="C10" s="43"/>
      <c r="D10" s="16"/>
      <c r="E10" s="200"/>
      <c r="F10" s="171"/>
      <c r="G10" s="107" t="s">
        <v>16</v>
      </c>
      <c r="H10" s="126">
        <v>0</v>
      </c>
      <c r="I10" s="124">
        <v>0</v>
      </c>
      <c r="J10" s="125"/>
    </row>
    <row r="11" spans="1:10" ht="19.5" customHeight="1">
      <c r="A11" s="10"/>
      <c r="B11" s="66"/>
      <c r="C11" s="67"/>
      <c r="D11" s="16"/>
      <c r="E11" s="200"/>
      <c r="F11" s="165" t="s">
        <v>4</v>
      </c>
      <c r="G11" s="111" t="s">
        <v>5</v>
      </c>
      <c r="H11" s="147">
        <v>0</v>
      </c>
      <c r="I11" s="127">
        <v>0</v>
      </c>
      <c r="J11" s="128"/>
    </row>
    <row r="12" spans="1:10" ht="19.5" customHeight="1">
      <c r="A12" s="10"/>
      <c r="B12" s="47"/>
      <c r="C12" s="47"/>
      <c r="D12" s="16"/>
      <c r="E12" s="200"/>
      <c r="F12" s="166"/>
      <c r="G12" s="103" t="s">
        <v>26</v>
      </c>
      <c r="H12" s="148">
        <v>0</v>
      </c>
      <c r="I12" s="121">
        <v>0</v>
      </c>
      <c r="J12" s="122"/>
    </row>
    <row r="13" spans="1:10" ht="19.5" customHeight="1">
      <c r="A13" s="10"/>
      <c r="B13" s="47"/>
      <c r="C13" s="47"/>
      <c r="D13" s="16"/>
      <c r="E13" s="200"/>
      <c r="F13" s="166"/>
      <c r="G13" s="107" t="s">
        <v>8</v>
      </c>
      <c r="H13" s="149">
        <v>0</v>
      </c>
      <c r="I13" s="124">
        <v>50000</v>
      </c>
      <c r="J13" s="125" t="s">
        <v>68</v>
      </c>
    </row>
    <row r="14" spans="1:10" ht="19.5" customHeight="1">
      <c r="A14" s="10"/>
      <c r="B14" s="47"/>
      <c r="C14" s="47"/>
      <c r="D14" s="13"/>
      <c r="E14" s="200"/>
      <c r="F14" s="165" t="s">
        <v>28</v>
      </c>
      <c r="G14" s="111" t="s">
        <v>52</v>
      </c>
      <c r="H14" s="129">
        <v>0</v>
      </c>
      <c r="I14" s="130">
        <v>0</v>
      </c>
      <c r="J14" s="128"/>
    </row>
    <row r="15" spans="1:10" ht="19.5" customHeight="1">
      <c r="A15" s="10"/>
      <c r="B15" s="12"/>
      <c r="C15" s="12"/>
      <c r="D15" s="16"/>
      <c r="E15" s="200"/>
      <c r="F15" s="166"/>
      <c r="G15" s="103" t="s">
        <v>29</v>
      </c>
      <c r="H15" s="120">
        <v>0</v>
      </c>
      <c r="I15" s="121">
        <v>0</v>
      </c>
      <c r="J15" s="122"/>
    </row>
    <row r="16" spans="1:10" ht="19.5" customHeight="1">
      <c r="A16" s="10"/>
      <c r="B16" s="12"/>
      <c r="C16" s="12"/>
      <c r="D16" s="16"/>
      <c r="E16" s="200"/>
      <c r="F16" s="166"/>
      <c r="G16" s="103" t="s">
        <v>1</v>
      </c>
      <c r="H16" s="120">
        <v>0</v>
      </c>
      <c r="I16" s="121">
        <v>0</v>
      </c>
      <c r="J16" s="122"/>
    </row>
    <row r="17" spans="1:10" ht="19.5" customHeight="1">
      <c r="A17" s="10"/>
      <c r="B17" s="12"/>
      <c r="C17" s="12"/>
      <c r="D17" s="16"/>
      <c r="E17" s="200"/>
      <c r="F17" s="166"/>
      <c r="G17" s="103" t="s">
        <v>2</v>
      </c>
      <c r="H17" s="120">
        <v>0</v>
      </c>
      <c r="I17" s="121">
        <v>0</v>
      </c>
      <c r="J17" s="122"/>
    </row>
    <row r="18" spans="1:10" ht="19.5" customHeight="1">
      <c r="A18" s="10"/>
      <c r="B18" s="12"/>
      <c r="C18" s="12"/>
      <c r="D18" s="16"/>
      <c r="E18" s="200"/>
      <c r="F18" s="166"/>
      <c r="G18" s="103" t="s">
        <v>9</v>
      </c>
      <c r="H18" s="120">
        <v>0</v>
      </c>
      <c r="I18" s="121">
        <v>0</v>
      </c>
      <c r="J18" s="122"/>
    </row>
    <row r="19" spans="1:10" ht="19.5" customHeight="1">
      <c r="A19" s="10"/>
      <c r="B19" s="12"/>
      <c r="C19" s="12"/>
      <c r="D19" s="16"/>
      <c r="E19" s="201"/>
      <c r="F19" s="167"/>
      <c r="G19" s="107" t="s">
        <v>15</v>
      </c>
      <c r="H19" s="149">
        <v>0</v>
      </c>
      <c r="I19" s="124">
        <v>0</v>
      </c>
      <c r="J19" s="131"/>
    </row>
    <row r="20" spans="1:10" ht="19.5" customHeight="1">
      <c r="A20" s="10"/>
      <c r="B20" s="12"/>
      <c r="C20" s="12"/>
      <c r="D20" s="16"/>
      <c r="E20" s="200" t="s">
        <v>30</v>
      </c>
      <c r="F20" s="165" t="s">
        <v>10</v>
      </c>
      <c r="G20" s="13" t="s">
        <v>10</v>
      </c>
      <c r="H20" s="151">
        <v>0</v>
      </c>
      <c r="I20" s="46">
        <v>0</v>
      </c>
      <c r="J20" s="17"/>
    </row>
    <row r="21" spans="1:10" ht="19.5" customHeight="1">
      <c r="A21" s="10"/>
      <c r="B21" s="12"/>
      <c r="C21" s="12"/>
      <c r="D21" s="16"/>
      <c r="E21" s="200"/>
      <c r="F21" s="166"/>
      <c r="G21" s="13" t="s">
        <v>14</v>
      </c>
      <c r="H21" s="151">
        <v>0</v>
      </c>
      <c r="I21" s="46">
        <v>0</v>
      </c>
      <c r="J21" s="17"/>
    </row>
    <row r="22" spans="1:10" ht="19.5" customHeight="1">
      <c r="A22" s="10"/>
      <c r="B22" s="12"/>
      <c r="C22" s="12"/>
      <c r="D22" s="16"/>
      <c r="E22" s="201"/>
      <c r="F22" s="167"/>
      <c r="G22" s="13" t="s">
        <v>6</v>
      </c>
      <c r="H22" s="45">
        <v>0</v>
      </c>
      <c r="I22" s="46">
        <v>0</v>
      </c>
      <c r="J22" s="17"/>
    </row>
    <row r="23" spans="1:10" ht="19.5" customHeight="1">
      <c r="A23" s="10"/>
      <c r="B23" s="12"/>
      <c r="C23" s="12"/>
      <c r="D23" s="16"/>
      <c r="E23" s="204" t="s">
        <v>37</v>
      </c>
      <c r="F23" s="165" t="s">
        <v>37</v>
      </c>
      <c r="G23" s="152" t="s">
        <v>72</v>
      </c>
      <c r="H23" s="129">
        <v>89375250</v>
      </c>
      <c r="I23" s="130">
        <v>0</v>
      </c>
      <c r="J23" s="128" t="s">
        <v>80</v>
      </c>
    </row>
    <row r="24" spans="1:10" ht="19.5" customHeight="1">
      <c r="A24" s="10"/>
      <c r="B24" s="12"/>
      <c r="C24" s="12"/>
      <c r="D24" s="16"/>
      <c r="E24" s="200"/>
      <c r="F24" s="166"/>
      <c r="G24" s="153" t="s">
        <v>73</v>
      </c>
      <c r="H24" s="120">
        <v>13996000</v>
      </c>
      <c r="I24" s="121">
        <v>0</v>
      </c>
      <c r="J24" s="122" t="s">
        <v>80</v>
      </c>
    </row>
    <row r="25" spans="1:10" ht="19.5" customHeight="1">
      <c r="A25" s="10"/>
      <c r="B25" s="12"/>
      <c r="C25" s="12"/>
      <c r="D25" s="16"/>
      <c r="E25" s="200"/>
      <c r="F25" s="166"/>
      <c r="G25" s="153" t="s">
        <v>74</v>
      </c>
      <c r="H25" s="120">
        <v>11000000</v>
      </c>
      <c r="I25" s="121">
        <v>0</v>
      </c>
      <c r="J25" s="122" t="s">
        <v>80</v>
      </c>
    </row>
    <row r="26" spans="1:10" ht="19.5" customHeight="1">
      <c r="A26" s="10"/>
      <c r="B26" s="12"/>
      <c r="C26" s="12"/>
      <c r="D26" s="16"/>
      <c r="E26" s="200"/>
      <c r="F26" s="166"/>
      <c r="G26" s="153"/>
      <c r="H26" s="120">
        <v>0</v>
      </c>
      <c r="I26" s="121">
        <v>0</v>
      </c>
      <c r="J26" s="122"/>
    </row>
    <row r="27" spans="1:10" ht="19.5" customHeight="1">
      <c r="A27" s="10"/>
      <c r="B27" s="12"/>
      <c r="C27" s="12"/>
      <c r="D27" s="16"/>
      <c r="E27" s="200"/>
      <c r="F27" s="166"/>
      <c r="G27" s="154"/>
      <c r="H27" s="120">
        <v>0</v>
      </c>
      <c r="I27" s="121">
        <v>0</v>
      </c>
      <c r="J27" s="122"/>
    </row>
    <row r="28" spans="1:10" ht="19.5" customHeight="1">
      <c r="A28" s="10"/>
      <c r="B28" s="12"/>
      <c r="C28" s="12"/>
      <c r="D28" s="16"/>
      <c r="E28" s="200"/>
      <c r="F28" s="166"/>
      <c r="G28" s="154"/>
      <c r="H28" s="120">
        <v>0</v>
      </c>
      <c r="I28" s="121">
        <v>0</v>
      </c>
      <c r="J28" s="122"/>
    </row>
    <row r="29" spans="1:10" ht="19.5" customHeight="1">
      <c r="A29" s="10"/>
      <c r="B29" s="12"/>
      <c r="C29" s="12"/>
      <c r="D29" s="16"/>
      <c r="E29" s="200"/>
      <c r="F29" s="166"/>
      <c r="G29" s="154"/>
      <c r="H29" s="138">
        <v>0</v>
      </c>
      <c r="I29" s="121">
        <v>0</v>
      </c>
      <c r="J29" s="122"/>
    </row>
    <row r="30" spans="1:10" ht="19.5" customHeight="1" thickBot="1">
      <c r="A30" s="20"/>
      <c r="B30" s="21"/>
      <c r="C30" s="21"/>
      <c r="D30" s="19"/>
      <c r="E30" s="205"/>
      <c r="F30" s="203"/>
      <c r="G30" s="155"/>
      <c r="H30" s="135">
        <v>0</v>
      </c>
      <c r="I30" s="136">
        <v>0</v>
      </c>
      <c r="J30" s="137"/>
    </row>
    <row r="31" spans="1:13" ht="19.5" customHeight="1" thickBot="1">
      <c r="A31" s="22" t="s">
        <v>7</v>
      </c>
      <c r="B31" s="23"/>
      <c r="C31" s="23">
        <f>SUM(C5:C30)</f>
        <v>38263181</v>
      </c>
      <c r="D31" s="24"/>
      <c r="E31" s="196" t="s">
        <v>55</v>
      </c>
      <c r="F31" s="197"/>
      <c r="G31" s="91">
        <f>H31+I31</f>
        <v>132176450</v>
      </c>
      <c r="H31" s="25">
        <f>SUM(H5:H30)</f>
        <v>132126450</v>
      </c>
      <c r="I31" s="26">
        <f>SUM(I5:I30)</f>
        <v>50000</v>
      </c>
      <c r="J31" s="87"/>
      <c r="L31" s="27"/>
      <c r="M31" s="27"/>
    </row>
    <row r="33" ht="16.5">
      <c r="H33" s="27"/>
    </row>
    <row r="34" spans="8:10" ht="16.5">
      <c r="H34" s="30"/>
      <c r="J34" s="1"/>
    </row>
    <row r="35" spans="8:10" ht="16.5">
      <c r="H35" s="29"/>
      <c r="J35" s="1"/>
    </row>
    <row r="36" spans="8:10" ht="16.5">
      <c r="H36" s="30"/>
      <c r="J36" s="1"/>
    </row>
  </sheetData>
  <sheetProtection/>
  <mergeCells count="15">
    <mergeCell ref="A1:J1"/>
    <mergeCell ref="J3:J4"/>
    <mergeCell ref="A3:D3"/>
    <mergeCell ref="A4:B4"/>
    <mergeCell ref="E3:I3"/>
    <mergeCell ref="E4:G4"/>
    <mergeCell ref="E5:E19"/>
    <mergeCell ref="E23:E30"/>
    <mergeCell ref="F11:F13"/>
    <mergeCell ref="F14:F19"/>
    <mergeCell ref="F23:F30"/>
    <mergeCell ref="E31:F31"/>
    <mergeCell ref="F5:F10"/>
    <mergeCell ref="F20:F22"/>
    <mergeCell ref="E20:E2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2022-10-04T07:06:23Z</cp:lastPrinted>
  <dcterms:created xsi:type="dcterms:W3CDTF">2004-08-24T01:54:40Z</dcterms:created>
  <dcterms:modified xsi:type="dcterms:W3CDTF">2022-10-12T05:37:55Z</dcterms:modified>
  <cp:category/>
  <cp:version/>
  <cp:contentType/>
  <cp:contentStatus/>
</cp:coreProperties>
</file>