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615" tabRatio="763" activeTab="0"/>
  </bookViews>
  <sheets>
    <sheet name="2021년 1분기 결산서 " sheetId="1" r:id="rId1"/>
    <sheet name="2021년 비지정후원 직간접비사용내역" sheetId="2" r:id="rId2"/>
    <sheet name="2021년 지정후원 직간접비사용내역" sheetId="3" r:id="rId3"/>
  </sheets>
  <definedNames>
    <definedName name="_xlnm.Print_Area" localSheetId="0">'2021년 1분기 결산서 '!$A$1:$L$33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2" authorId="0">
      <text>
        <r>
          <rPr>
            <b/>
            <sz val="9"/>
            <rFont val="돋움"/>
            <family val="3"/>
          </rPr>
          <t>직접비비율</t>
        </r>
      </text>
    </comment>
    <comment ref="K32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<sst xmlns="http://schemas.openxmlformats.org/spreadsheetml/2006/main" count="164" uniqueCount="86">
  <si>
    <t>후원금수입</t>
  </si>
  <si>
    <t>공공요금</t>
  </si>
  <si>
    <t>제세공과금</t>
  </si>
  <si>
    <t>인건비</t>
  </si>
  <si>
    <t>업무추진비</t>
  </si>
  <si>
    <t>기관운영비</t>
  </si>
  <si>
    <t>시설장비유지비</t>
  </si>
  <si>
    <t>총 합계</t>
  </si>
  <si>
    <t>비고</t>
  </si>
  <si>
    <t>회의비</t>
  </si>
  <si>
    <t>차량비</t>
  </si>
  <si>
    <t>시설비</t>
  </si>
  <si>
    <t>직접비</t>
  </si>
  <si>
    <t>간접비</t>
  </si>
  <si>
    <t>합   계</t>
  </si>
  <si>
    <t>자산취득비</t>
  </si>
  <si>
    <t>기타운영비</t>
  </si>
  <si>
    <t>기타후생경비</t>
  </si>
  <si>
    <t>비고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</si>
  <si>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</si>
  <si>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</si>
  <si>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</si>
  <si>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</si>
  <si>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</si>
  <si>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</si>
  <si>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</si>
  <si>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</si>
  <si>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</si>
  <si>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</si>
  <si>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</si>
  <si>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</si>
  <si>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</si>
  <si>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</si>
  <si>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</si>
  <si>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</si>
  <si>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</si>
  <si>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사무비</t>
  </si>
  <si>
    <t>사무비</t>
  </si>
  <si>
    <t>재산조성비</t>
  </si>
  <si>
    <t>간접비/직접비 비율</t>
  </si>
  <si>
    <t>예금이자</t>
  </si>
  <si>
    <t>사회복지법인 바다의별 후원금 결산서</t>
  </si>
  <si>
    <t>(2021년 1/4분기)</t>
  </si>
  <si>
    <t>전출금</t>
  </si>
  <si>
    <t>시설전출금(후원금)</t>
  </si>
  <si>
    <r>
      <t xml:space="preserve">2021년도 1/4분기 사회복지법인 바다의별 </t>
    </r>
    <r>
      <rPr>
        <b/>
        <sz val="16"/>
        <color indexed="30"/>
        <rFont val="맑은 고딕"/>
        <family val="3"/>
      </rPr>
      <t>비지정후원금</t>
    </r>
    <r>
      <rPr>
        <b/>
        <sz val="16"/>
        <rFont val="맑은 고딕"/>
        <family val="3"/>
      </rPr>
      <t xml:space="preserve"> 사용내역(직,간접비)</t>
    </r>
  </si>
  <si>
    <r>
      <t xml:space="preserve">2021년도 1/4분기 사회복지법인 바다의별 </t>
    </r>
    <r>
      <rPr>
        <b/>
        <sz val="16"/>
        <color indexed="60"/>
        <rFont val="맑은 고딕"/>
        <family val="3"/>
      </rPr>
      <t>지정후원금</t>
    </r>
    <r>
      <rPr>
        <b/>
        <sz val="16"/>
        <rFont val="맑은 고딕"/>
        <family val="3"/>
      </rPr>
      <t xml:space="preserve"> 사용내역(직,간접비)</t>
    </r>
  </si>
  <si>
    <t>(단위 : 원)</t>
  </si>
  <si>
    <t>사회보험 사용자부담분</t>
  </si>
  <si>
    <t>KT전화요금</t>
  </si>
  <si>
    <t>등록면허세</t>
  </si>
  <si>
    <t>은행조회서 발급수수료</t>
  </si>
  <si>
    <t>직업재활센터, 바다의별</t>
  </si>
  <si>
    <t>퇴직연금수수료</t>
  </si>
  <si>
    <t>CMS수수료, CMS사용료 등</t>
  </si>
  <si>
    <t>바다의별, 하늘의별, 몬띠요양원, 그룹홈</t>
  </si>
  <si>
    <t>전출금</t>
  </si>
  <si>
    <t>시설전출금(후원금)</t>
  </si>
  <si>
    <t>지정후원금(수도원)</t>
  </si>
  <si>
    <t>예금이자(수도원)</t>
  </si>
  <si>
    <t>지정후원금(의료비)</t>
  </si>
  <si>
    <t>예금이자(의료비)</t>
  </si>
  <si>
    <t>세  입</t>
  </si>
  <si>
    <t>세  출</t>
  </si>
  <si>
    <t>비  고</t>
  </si>
  <si>
    <t>과  목</t>
  </si>
  <si>
    <t>금  액</t>
  </si>
  <si>
    <t>비고</t>
  </si>
  <si>
    <t>급 여</t>
  </si>
  <si>
    <t>여 비</t>
  </si>
  <si>
    <t>비지정후원금</t>
  </si>
  <si>
    <t>지정후원금(수도원)</t>
  </si>
  <si>
    <t>지정후원금(의료비)</t>
  </si>
  <si>
    <t>수입</t>
  </si>
  <si>
    <t>지출</t>
  </si>
  <si>
    <t>구 분</t>
  </si>
  <si>
    <t>금 액</t>
  </si>
  <si>
    <t>수 입</t>
  </si>
  <si>
    <t>지 출</t>
  </si>
  <si>
    <t>전월 이월금</t>
  </si>
  <si>
    <t>차월 이월금</t>
  </si>
  <si>
    <t>이월 잔액</t>
  </si>
  <si>
    <t>계</t>
  </si>
  <si>
    <t>▣ 후원금 총괄</t>
  </si>
  <si>
    <t>비 고</t>
  </si>
  <si>
    <t>■ 계좌별 내역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</si>
</sst>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6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b/>
      <sz val="16"/>
      <name val="맑은 고딕"/>
      <family val="3"/>
    </font>
    <font>
      <b/>
      <sz val="16"/>
      <color indexed="30"/>
      <name val="맑은 고딕"/>
      <family val="3"/>
    </font>
    <font>
      <b/>
      <sz val="16"/>
      <color indexed="6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8"/>
      <name val="맑은 고딕"/>
      <family val="3"/>
    </font>
    <font>
      <b/>
      <sz val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8"/>
      <name val="Calibri"/>
      <family val="3"/>
    </font>
    <font>
      <b/>
      <sz val="12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51" fillId="0" borderId="0" xfId="0" applyFont="1" applyAlignment="1">
      <alignment/>
    </xf>
    <xf numFmtId="176" fontId="52" fillId="0" borderId="0" xfId="0" applyNumberFormat="1" applyFont="1" applyAlignment="1">
      <alignment horizontal="center" vertical="center"/>
    </xf>
    <xf numFmtId="176" fontId="52" fillId="0" borderId="0" xfId="0" applyNumberFormat="1" applyFont="1" applyAlignment="1">
      <alignment vertical="center"/>
    </xf>
    <xf numFmtId="176" fontId="52" fillId="0" borderId="0" xfId="0" applyNumberFormat="1" applyFont="1" applyAlignment="1">
      <alignment horizontal="right"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3" fillId="33" borderId="11" xfId="0" applyNumberFormat="1" applyFont="1" applyFill="1" applyBorder="1" applyAlignment="1">
      <alignment horizontal="center" vertical="center"/>
    </xf>
    <xf numFmtId="176" fontId="53" fillId="33" borderId="12" xfId="0" applyNumberFormat="1" applyFont="1" applyFill="1" applyBorder="1" applyAlignment="1">
      <alignment horizontal="center" vertical="center"/>
    </xf>
    <xf numFmtId="176" fontId="53" fillId="33" borderId="13" xfId="0" applyNumberFormat="1" applyFont="1" applyFill="1" applyBorder="1" applyAlignment="1">
      <alignment horizontal="center" vertical="center"/>
    </xf>
    <xf numFmtId="176" fontId="52" fillId="0" borderId="14" xfId="0" applyNumberFormat="1" applyFont="1" applyFill="1" applyBorder="1" applyAlignment="1">
      <alignment vertical="center"/>
    </xf>
    <xf numFmtId="176" fontId="52" fillId="0" borderId="15" xfId="0" applyNumberFormat="1" applyFont="1" applyFill="1" applyBorder="1" applyAlignment="1">
      <alignment horizontal="center" vertical="center"/>
    </xf>
    <xf numFmtId="176" fontId="52" fillId="0" borderId="16" xfId="0" applyNumberFormat="1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176" fontId="52" fillId="0" borderId="18" xfId="0" applyNumberFormat="1" applyFont="1" applyFill="1" applyBorder="1" applyAlignment="1">
      <alignment horizontal="left" vertical="center"/>
    </xf>
    <xf numFmtId="176" fontId="52" fillId="0" borderId="18" xfId="0" applyNumberFormat="1" applyFont="1" applyFill="1" applyBorder="1" applyAlignment="1">
      <alignment vertical="center"/>
    </xf>
    <xf numFmtId="176" fontId="52" fillId="0" borderId="19" xfId="0" applyNumberFormat="1" applyFont="1" applyFill="1" applyBorder="1" applyAlignment="1">
      <alignment horizontal="center" vertical="center"/>
    </xf>
    <xf numFmtId="176" fontId="52" fillId="0" borderId="15" xfId="0" applyNumberFormat="1" applyFont="1" applyFill="1" applyBorder="1" applyAlignment="1">
      <alignment vertical="center"/>
    </xf>
    <xf numFmtId="176" fontId="53" fillId="0" borderId="18" xfId="0" applyNumberFormat="1" applyFont="1" applyFill="1" applyBorder="1" applyAlignment="1">
      <alignment horizontal="center" vertical="center"/>
    </xf>
    <xf numFmtId="176" fontId="53" fillId="0" borderId="18" xfId="0" applyNumberFormat="1" applyFont="1" applyFill="1" applyBorder="1" applyAlignment="1">
      <alignment vertical="center"/>
    </xf>
    <xf numFmtId="176" fontId="52" fillId="0" borderId="19" xfId="0" applyNumberFormat="1" applyFont="1" applyFill="1" applyBorder="1" applyAlignment="1">
      <alignment vertical="center"/>
    </xf>
    <xf numFmtId="176" fontId="53" fillId="0" borderId="16" xfId="0" applyNumberFormat="1" applyFont="1" applyFill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1" fillId="0" borderId="18" xfId="0" applyFont="1" applyBorder="1" applyAlignment="1">
      <alignment/>
    </xf>
    <xf numFmtId="176" fontId="52" fillId="0" borderId="21" xfId="0" applyNumberFormat="1" applyFont="1" applyFill="1" applyBorder="1" applyAlignment="1">
      <alignment vertical="center"/>
    </xf>
    <xf numFmtId="176" fontId="52" fillId="0" borderId="22" xfId="0" applyNumberFormat="1" applyFont="1" applyFill="1" applyBorder="1" applyAlignment="1">
      <alignment horizontal="center" vertical="center"/>
    </xf>
    <xf numFmtId="176" fontId="52" fillId="0" borderId="23" xfId="0" applyNumberFormat="1" applyFont="1" applyFill="1" applyBorder="1" applyAlignment="1">
      <alignment vertical="center"/>
    </xf>
    <xf numFmtId="176" fontId="55" fillId="33" borderId="24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vertical="center"/>
    </xf>
    <xf numFmtId="176" fontId="55" fillId="33" borderId="11" xfId="0" applyNumberFormat="1" applyFont="1" applyFill="1" applyBorder="1" applyAlignment="1">
      <alignment vertical="center"/>
    </xf>
    <xf numFmtId="176" fontId="55" fillId="34" borderId="25" xfId="0" applyNumberFormat="1" applyFont="1" applyFill="1" applyBorder="1" applyAlignment="1">
      <alignment horizontal="right" vertical="center"/>
    </xf>
    <xf numFmtId="176" fontId="55" fillId="34" borderId="26" xfId="0" applyNumberFormat="1" applyFont="1" applyFill="1" applyBorder="1" applyAlignment="1">
      <alignment horizontal="right" vertical="center"/>
    </xf>
    <xf numFmtId="176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176" fontId="53" fillId="33" borderId="27" xfId="0" applyNumberFormat="1" applyFont="1" applyFill="1" applyBorder="1" applyAlignment="1">
      <alignment horizontal="center" vertical="center"/>
    </xf>
    <xf numFmtId="176" fontId="53" fillId="33" borderId="28" xfId="0" applyNumberFormat="1" applyFont="1" applyFill="1" applyBorder="1" applyAlignment="1">
      <alignment horizontal="center" vertical="center"/>
    </xf>
    <xf numFmtId="176" fontId="52" fillId="0" borderId="29" xfId="0" applyNumberFormat="1" applyFont="1" applyFill="1" applyBorder="1" applyAlignment="1">
      <alignment vertical="center"/>
    </xf>
    <xf numFmtId="177" fontId="52" fillId="0" borderId="15" xfId="0" applyNumberFormat="1" applyFont="1" applyFill="1" applyBorder="1" applyAlignment="1">
      <alignment vertical="center"/>
    </xf>
    <xf numFmtId="176" fontId="52" fillId="0" borderId="30" xfId="0" applyNumberFormat="1" applyFont="1" applyBorder="1" applyAlignment="1">
      <alignment vertical="center"/>
    </xf>
    <xf numFmtId="176" fontId="52" fillId="0" borderId="20" xfId="0" applyNumberFormat="1" applyFont="1" applyBorder="1" applyAlignment="1">
      <alignment vertical="center"/>
    </xf>
    <xf numFmtId="176" fontId="53" fillId="33" borderId="10" xfId="0" applyNumberFormat="1" applyFont="1" applyFill="1" applyBorder="1" applyAlignment="1">
      <alignment vertical="center"/>
    </xf>
    <xf numFmtId="176" fontId="53" fillId="33" borderId="11" xfId="0" applyNumberFormat="1" applyFont="1" applyFill="1" applyBorder="1" applyAlignment="1">
      <alignment vertical="center"/>
    </xf>
    <xf numFmtId="176" fontId="53" fillId="33" borderId="24" xfId="0" applyNumberFormat="1" applyFont="1" applyFill="1" applyBorder="1" applyAlignment="1">
      <alignment vertical="center"/>
    </xf>
    <xf numFmtId="177" fontId="53" fillId="33" borderId="11" xfId="0" applyNumberFormat="1" applyFont="1" applyFill="1" applyBorder="1" applyAlignment="1">
      <alignment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3" fillId="0" borderId="29" xfId="0" applyNumberFormat="1" applyFont="1" applyFill="1" applyBorder="1" applyAlignment="1">
      <alignment horizontal="center" vertical="center"/>
    </xf>
    <xf numFmtId="176" fontId="55" fillId="33" borderId="31" xfId="0" applyNumberFormat="1" applyFont="1" applyFill="1" applyBorder="1" applyAlignment="1">
      <alignment vertical="center"/>
    </xf>
    <xf numFmtId="0" fontId="54" fillId="0" borderId="32" xfId="0" applyFont="1" applyBorder="1" applyAlignment="1">
      <alignment horizontal="center" vertical="center"/>
    </xf>
    <xf numFmtId="176" fontId="52" fillId="0" borderId="33" xfId="0" applyNumberFormat="1" applyFont="1" applyFill="1" applyBorder="1" applyAlignment="1">
      <alignment vertical="center"/>
    </xf>
    <xf numFmtId="176" fontId="52" fillId="0" borderId="22" xfId="0" applyNumberFormat="1" applyFont="1" applyFill="1" applyBorder="1" applyAlignment="1">
      <alignment horizontal="center" vertical="center"/>
    </xf>
    <xf numFmtId="41" fontId="52" fillId="0" borderId="0" xfId="48" applyFont="1" applyAlignment="1">
      <alignment/>
    </xf>
    <xf numFmtId="41" fontId="52" fillId="0" borderId="34" xfId="48" applyFont="1" applyBorder="1" applyAlignment="1">
      <alignment/>
    </xf>
    <xf numFmtId="176" fontId="53" fillId="0" borderId="34" xfId="0" applyNumberFormat="1" applyFont="1" applyFill="1" applyBorder="1" applyAlignment="1">
      <alignment vertical="center"/>
    </xf>
    <xf numFmtId="176" fontId="52" fillId="0" borderId="34" xfId="0" applyNumberFormat="1" applyFont="1" applyFill="1" applyBorder="1" applyAlignment="1">
      <alignment vertical="center"/>
    </xf>
    <xf numFmtId="0" fontId="52" fillId="0" borderId="18" xfId="0" applyFont="1" applyBorder="1" applyAlignment="1">
      <alignment/>
    </xf>
    <xf numFmtId="41" fontId="53" fillId="0" borderId="35" xfId="48" applyFont="1" applyFill="1" applyBorder="1" applyAlignment="1">
      <alignment horizontal="right" vertical="center"/>
    </xf>
    <xf numFmtId="41" fontId="53" fillId="0" borderId="17" xfId="48" applyFont="1" applyFill="1" applyBorder="1" applyAlignment="1">
      <alignment horizontal="right" vertical="center"/>
    </xf>
    <xf numFmtId="41" fontId="53" fillId="0" borderId="16" xfId="48" applyFont="1" applyFill="1" applyBorder="1" applyAlignment="1">
      <alignment horizontal="right" vertical="center"/>
    </xf>
    <xf numFmtId="41" fontId="53" fillId="0" borderId="20" xfId="48" applyFont="1" applyFill="1" applyBorder="1" applyAlignment="1">
      <alignment horizontal="right" vertical="center"/>
    </xf>
    <xf numFmtId="41" fontId="53" fillId="0" borderId="20" xfId="48" applyFont="1" applyFill="1" applyBorder="1" applyAlignment="1">
      <alignment vertical="center"/>
    </xf>
    <xf numFmtId="41" fontId="53" fillId="0" borderId="36" xfId="48" applyFont="1" applyFill="1" applyBorder="1" applyAlignment="1">
      <alignment horizontal="center" vertical="center"/>
    </xf>
    <xf numFmtId="41" fontId="53" fillId="0" borderId="37" xfId="48" applyFont="1" applyFill="1" applyBorder="1" applyAlignment="1">
      <alignment horizontal="right" vertical="center"/>
    </xf>
    <xf numFmtId="41" fontId="53" fillId="0" borderId="32" xfId="48" applyFont="1" applyFill="1" applyBorder="1" applyAlignment="1">
      <alignment horizontal="right" vertical="center"/>
    </xf>
    <xf numFmtId="0" fontId="51" fillId="0" borderId="18" xfId="0" applyFont="1" applyBorder="1" applyAlignment="1">
      <alignment/>
    </xf>
    <xf numFmtId="176" fontId="52" fillId="0" borderId="38" xfId="0" applyNumberFormat="1" applyFont="1" applyFill="1" applyBorder="1" applyAlignment="1">
      <alignment vertical="center"/>
    </xf>
    <xf numFmtId="176" fontId="52" fillId="0" borderId="39" xfId="0" applyNumberFormat="1" applyFont="1" applyFill="1" applyBorder="1" applyAlignment="1">
      <alignment vertical="center"/>
    </xf>
    <xf numFmtId="176" fontId="52" fillId="0" borderId="14" xfId="0" applyNumberFormat="1" applyFont="1" applyFill="1" applyBorder="1" applyAlignment="1">
      <alignment horizontal="right" vertical="center"/>
    </xf>
    <xf numFmtId="41" fontId="52" fillId="0" borderId="34" xfId="48" applyFont="1" applyBorder="1" applyAlignment="1">
      <alignment horizontal="right" vertical="center"/>
    </xf>
    <xf numFmtId="176" fontId="54" fillId="0" borderId="15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4" fillId="0" borderId="20" xfId="0" applyFont="1" applyBorder="1" applyAlignment="1">
      <alignment vertical="center" wrapText="1"/>
    </xf>
    <xf numFmtId="0" fontId="54" fillId="0" borderId="20" xfId="0" applyFont="1" applyBorder="1" applyAlignment="1">
      <alignment vertical="center"/>
    </xf>
    <xf numFmtId="177" fontId="55" fillId="34" borderId="25" xfId="43" applyNumberFormat="1" applyFont="1" applyFill="1" applyBorder="1" applyAlignment="1">
      <alignment horizontal="right" vertical="center"/>
    </xf>
    <xf numFmtId="177" fontId="55" fillId="34" borderId="26" xfId="43" applyNumberFormat="1" applyFont="1" applyFill="1" applyBorder="1" applyAlignment="1">
      <alignment horizontal="right" vertical="center"/>
    </xf>
    <xf numFmtId="176" fontId="52" fillId="0" borderId="16" xfId="0" applyNumberFormat="1" applyFont="1" applyFill="1" applyBorder="1" applyAlignment="1">
      <alignment vertical="center"/>
    </xf>
    <xf numFmtId="176" fontId="54" fillId="0" borderId="19" xfId="0" applyNumberFormat="1" applyFont="1" applyFill="1" applyBorder="1" applyAlignment="1">
      <alignment vertical="center" wrapText="1"/>
    </xf>
    <xf numFmtId="176" fontId="54" fillId="0" borderId="19" xfId="0" applyNumberFormat="1" applyFont="1" applyFill="1" applyBorder="1" applyAlignment="1">
      <alignment horizontal="left" vertical="center"/>
    </xf>
    <xf numFmtId="176" fontId="52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1" xfId="0" applyNumberFormat="1" applyFont="1" applyFill="1" applyBorder="1" applyAlignment="1">
      <alignment vertical="center" wrapText="1"/>
    </xf>
    <xf numFmtId="176" fontId="4" fillId="0" borderId="40" xfId="0" applyNumberFormat="1" applyFont="1" applyFill="1" applyBorder="1" applyAlignment="1">
      <alignment vertical="center" wrapText="1"/>
    </xf>
    <xf numFmtId="176" fontId="52" fillId="0" borderId="39" xfId="0" applyNumberFormat="1" applyFont="1" applyBorder="1" applyAlignment="1">
      <alignment horizontal="center" vertical="center"/>
    </xf>
    <xf numFmtId="176" fontId="52" fillId="0" borderId="0" xfId="0" applyNumberFormat="1" applyFont="1" applyBorder="1" applyAlignment="1">
      <alignment vertical="center"/>
    </xf>
    <xf numFmtId="176" fontId="52" fillId="0" borderId="41" xfId="0" applyNumberFormat="1" applyFont="1" applyBorder="1" applyAlignment="1">
      <alignment vertical="center"/>
    </xf>
    <xf numFmtId="176" fontId="52" fillId="35" borderId="0" xfId="0" applyNumberFormat="1" applyFont="1" applyFill="1" applyBorder="1" applyAlignment="1">
      <alignment horizontal="right" vertical="center"/>
    </xf>
    <xf numFmtId="176" fontId="52" fillId="35" borderId="38" xfId="0" applyNumberFormat="1" applyFont="1" applyFill="1" applyBorder="1" applyAlignment="1">
      <alignment horizontal="right" vertical="center"/>
    </xf>
    <xf numFmtId="176" fontId="52" fillId="0" borderId="18" xfId="0" applyNumberFormat="1" applyFont="1" applyFill="1" applyBorder="1" applyAlignment="1">
      <alignment horizontal="left" vertical="center" wrapText="1"/>
    </xf>
    <xf numFmtId="41" fontId="52" fillId="0" borderId="18" xfId="48" applyFont="1" applyBorder="1" applyAlignment="1">
      <alignment/>
    </xf>
    <xf numFmtId="176" fontId="53" fillId="33" borderId="24" xfId="0" applyNumberFormat="1" applyFont="1" applyFill="1" applyBorder="1" applyAlignment="1">
      <alignment horizontal="center"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3" fillId="0" borderId="29" xfId="0" applyNumberFormat="1" applyFont="1" applyFill="1" applyBorder="1" applyAlignment="1">
      <alignment horizontal="center" vertical="center"/>
    </xf>
    <xf numFmtId="176" fontId="52" fillId="0" borderId="42" xfId="0" applyNumberFormat="1" applyFont="1" applyBorder="1" applyAlignment="1">
      <alignment horizontal="center" vertical="center"/>
    </xf>
    <xf numFmtId="176" fontId="52" fillId="0" borderId="40" xfId="0" applyNumberFormat="1" applyFont="1" applyFill="1" applyBorder="1" applyAlignment="1">
      <alignment vertical="center"/>
    </xf>
    <xf numFmtId="41" fontId="53" fillId="0" borderId="12" xfId="48" applyFont="1" applyFill="1" applyBorder="1" applyAlignment="1">
      <alignment horizontal="right" vertical="center"/>
    </xf>
    <xf numFmtId="41" fontId="53" fillId="0" borderId="13" xfId="48" applyFont="1" applyFill="1" applyBorder="1" applyAlignment="1">
      <alignment horizontal="right" vertical="center"/>
    </xf>
    <xf numFmtId="0" fontId="54" fillId="0" borderId="13" xfId="0" applyFont="1" applyBorder="1" applyAlignment="1">
      <alignment horizontal="center" vertical="center"/>
    </xf>
    <xf numFmtId="176" fontId="52" fillId="0" borderId="43" xfId="0" applyNumberFormat="1" applyFont="1" applyFill="1" applyBorder="1" applyAlignment="1">
      <alignment vertical="center"/>
    </xf>
    <xf numFmtId="41" fontId="53" fillId="0" borderId="36" xfId="48" applyFont="1" applyFill="1" applyBorder="1" applyAlignment="1">
      <alignment horizontal="right" vertical="center"/>
    </xf>
    <xf numFmtId="176" fontId="52" fillId="35" borderId="44" xfId="0" applyNumberFormat="1" applyFont="1" applyFill="1" applyBorder="1" applyAlignment="1">
      <alignment horizontal="right" vertical="center"/>
    </xf>
    <xf numFmtId="176" fontId="52" fillId="35" borderId="45" xfId="0" applyNumberFormat="1" applyFont="1" applyFill="1" applyBorder="1" applyAlignment="1">
      <alignment horizontal="right" vertical="center"/>
    </xf>
    <xf numFmtId="176" fontId="52" fillId="0" borderId="14" xfId="0" applyNumberFormat="1" applyFont="1" applyFill="1" applyBorder="1" applyAlignment="1">
      <alignment horizontal="center" vertical="center"/>
    </xf>
    <xf numFmtId="176" fontId="52" fillId="0" borderId="18" xfId="0" applyNumberFormat="1" applyFont="1" applyFill="1" applyBorder="1" applyAlignment="1">
      <alignment horizontal="center" vertical="center"/>
    </xf>
    <xf numFmtId="176" fontId="52" fillId="0" borderId="39" xfId="0" applyNumberFormat="1" applyFont="1" applyFill="1" applyBorder="1" applyAlignment="1">
      <alignment horizontal="center" vertical="center" shrinkToFit="1"/>
    </xf>
    <xf numFmtId="176" fontId="53" fillId="0" borderId="29" xfId="0" applyNumberFormat="1" applyFont="1" applyFill="1" applyBorder="1" applyAlignment="1">
      <alignment horizontal="center" vertical="center"/>
    </xf>
    <xf numFmtId="176" fontId="52" fillId="35" borderId="0" xfId="0" applyNumberFormat="1" applyFont="1" applyFill="1" applyBorder="1" applyAlignment="1">
      <alignment vertical="center"/>
    </xf>
    <xf numFmtId="176" fontId="52" fillId="35" borderId="39" xfId="0" applyNumberFormat="1" applyFont="1" applyFill="1" applyBorder="1" applyAlignment="1">
      <alignment vertical="center"/>
    </xf>
    <xf numFmtId="176" fontId="52" fillId="0" borderId="46" xfId="0" applyNumberFormat="1" applyFont="1" applyFill="1" applyBorder="1" applyAlignment="1">
      <alignment horizontal="center" vertical="center"/>
    </xf>
    <xf numFmtId="176" fontId="52" fillId="0" borderId="47" xfId="0" applyNumberFormat="1" applyFont="1" applyFill="1" applyBorder="1" applyAlignment="1">
      <alignment horizontal="center" vertical="center"/>
    </xf>
    <xf numFmtId="176" fontId="52" fillId="0" borderId="48" xfId="0" applyNumberFormat="1" applyFont="1" applyFill="1" applyBorder="1" applyAlignment="1">
      <alignment horizontal="center" vertical="center"/>
    </xf>
    <xf numFmtId="176" fontId="52" fillId="0" borderId="18" xfId="0" applyNumberFormat="1" applyFont="1" applyFill="1" applyBorder="1" applyAlignment="1">
      <alignment horizontal="center" vertical="center" wrapText="1"/>
    </xf>
    <xf numFmtId="176" fontId="52" fillId="35" borderId="0" xfId="0" applyNumberFormat="1" applyFont="1" applyFill="1" applyBorder="1" applyAlignment="1">
      <alignment horizontal="center" vertical="center"/>
    </xf>
    <xf numFmtId="176" fontId="52" fillId="35" borderId="18" xfId="0" applyNumberFormat="1" applyFont="1" applyFill="1" applyBorder="1" applyAlignment="1">
      <alignment vertical="center"/>
    </xf>
    <xf numFmtId="176" fontId="52" fillId="0" borderId="39" xfId="0" applyNumberFormat="1" applyFont="1" applyFill="1" applyBorder="1" applyAlignment="1">
      <alignment horizontal="center" vertical="center" wrapText="1"/>
    </xf>
    <xf numFmtId="176" fontId="53" fillId="35" borderId="0" xfId="0" applyNumberFormat="1" applyFont="1" applyFill="1" applyBorder="1" applyAlignment="1">
      <alignment vertical="center"/>
    </xf>
    <xf numFmtId="176" fontId="52" fillId="35" borderId="49" xfId="0" applyNumberFormat="1" applyFont="1" applyFill="1" applyBorder="1" applyAlignment="1">
      <alignment vertical="center"/>
    </xf>
    <xf numFmtId="176" fontId="52" fillId="2" borderId="18" xfId="0" applyNumberFormat="1" applyFont="1" applyFill="1" applyBorder="1" applyAlignment="1">
      <alignment horizontal="center" vertical="center"/>
    </xf>
    <xf numFmtId="176" fontId="53" fillId="35" borderId="39" xfId="0" applyNumberFormat="1" applyFont="1" applyFill="1" applyBorder="1" applyAlignment="1">
      <alignment vertical="center"/>
    </xf>
    <xf numFmtId="176" fontId="55" fillId="35" borderId="39" xfId="0" applyNumberFormat="1" applyFont="1" applyFill="1" applyBorder="1" applyAlignment="1">
      <alignment vertical="center"/>
    </xf>
    <xf numFmtId="176" fontId="52" fillId="35" borderId="19" xfId="0" applyNumberFormat="1" applyFont="1" applyFill="1" applyBorder="1" applyAlignment="1">
      <alignment horizontal="right" vertical="center"/>
    </xf>
    <xf numFmtId="176" fontId="53" fillId="35" borderId="38" xfId="0" applyNumberFormat="1" applyFont="1" applyFill="1" applyBorder="1" applyAlignment="1">
      <alignment vertical="center"/>
    </xf>
    <xf numFmtId="176" fontId="52" fillId="2" borderId="16" xfId="0" applyNumberFormat="1" applyFont="1" applyFill="1" applyBorder="1" applyAlignment="1">
      <alignment horizontal="center" vertical="center"/>
    </xf>
    <xf numFmtId="176" fontId="52" fillId="35" borderId="16" xfId="0" applyNumberFormat="1" applyFont="1" applyFill="1" applyBorder="1" applyAlignment="1">
      <alignment horizontal="center" vertical="center"/>
    </xf>
    <xf numFmtId="176" fontId="52" fillId="2" borderId="16" xfId="0" applyNumberFormat="1" applyFont="1" applyFill="1" applyBorder="1" applyAlignment="1">
      <alignment horizontal="center" vertical="center" shrinkToFit="1"/>
    </xf>
    <xf numFmtId="176" fontId="52" fillId="0" borderId="16" xfId="0" applyNumberFormat="1" applyFont="1" applyFill="1" applyBorder="1" applyAlignment="1">
      <alignment horizontal="center" vertical="center" wrapText="1"/>
    </xf>
    <xf numFmtId="176" fontId="52" fillId="0" borderId="16" xfId="0" applyNumberFormat="1" applyFont="1" applyFill="1" applyBorder="1" applyAlignment="1">
      <alignment horizontal="center" vertical="center" shrinkToFit="1"/>
    </xf>
    <xf numFmtId="176" fontId="52" fillId="2" borderId="19" xfId="0" applyNumberFormat="1" applyFont="1" applyFill="1" applyBorder="1" applyAlignment="1">
      <alignment horizontal="center" vertical="center"/>
    </xf>
    <xf numFmtId="176" fontId="52" fillId="35" borderId="50" xfId="0" applyNumberFormat="1" applyFont="1" applyFill="1" applyBorder="1" applyAlignment="1">
      <alignment horizontal="right" vertical="center"/>
    </xf>
    <xf numFmtId="176" fontId="52" fillId="35" borderId="51" xfId="0" applyNumberFormat="1" applyFont="1" applyFill="1" applyBorder="1" applyAlignment="1">
      <alignment horizontal="center" vertical="center" shrinkToFit="1"/>
    </xf>
    <xf numFmtId="176" fontId="55" fillId="0" borderId="39" xfId="0" applyNumberFormat="1" applyFont="1" applyFill="1" applyBorder="1" applyAlignment="1">
      <alignment horizontal="left" vertical="center"/>
    </xf>
    <xf numFmtId="176" fontId="52" fillId="35" borderId="52" xfId="0" applyNumberFormat="1" applyFont="1" applyFill="1" applyBorder="1" applyAlignment="1">
      <alignment horizontal="center" vertical="center"/>
    </xf>
    <xf numFmtId="176" fontId="52" fillId="35" borderId="53" xfId="0" applyNumberFormat="1" applyFont="1" applyFill="1" applyBorder="1" applyAlignment="1">
      <alignment horizontal="right" vertical="center"/>
    </xf>
    <xf numFmtId="176" fontId="52" fillId="35" borderId="54" xfId="0" applyNumberFormat="1" applyFont="1" applyFill="1" applyBorder="1" applyAlignment="1">
      <alignment horizontal="center" vertical="center" shrinkToFit="1"/>
    </xf>
    <xf numFmtId="176" fontId="52" fillId="35" borderId="55" xfId="0" applyNumberFormat="1" applyFont="1" applyFill="1" applyBorder="1" applyAlignment="1">
      <alignment horizontal="right" vertical="center"/>
    </xf>
    <xf numFmtId="176" fontId="52" fillId="34" borderId="13" xfId="0" applyNumberFormat="1" applyFont="1" applyFill="1" applyBorder="1" applyAlignment="1">
      <alignment vertical="center"/>
    </xf>
    <xf numFmtId="0" fontId="51" fillId="34" borderId="26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176" fontId="53" fillId="36" borderId="56" xfId="0" applyNumberFormat="1" applyFont="1" applyFill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176" fontId="56" fillId="0" borderId="0" xfId="0" applyNumberFormat="1" applyFont="1" applyAlignment="1">
      <alignment horizontal="center" vertical="center"/>
    </xf>
    <xf numFmtId="176" fontId="53" fillId="33" borderId="57" xfId="0" applyNumberFormat="1" applyFont="1" applyFill="1" applyBorder="1" applyAlignment="1">
      <alignment horizontal="center" vertical="center"/>
    </xf>
    <xf numFmtId="176" fontId="53" fillId="33" borderId="58" xfId="0" applyNumberFormat="1" applyFont="1" applyFill="1" applyBorder="1" applyAlignment="1">
      <alignment horizontal="center" vertical="center"/>
    </xf>
    <xf numFmtId="176" fontId="53" fillId="33" borderId="59" xfId="0" applyNumberFormat="1" applyFont="1" applyFill="1" applyBorder="1" applyAlignment="1">
      <alignment horizontal="center" vertical="center"/>
    </xf>
    <xf numFmtId="176" fontId="53" fillId="33" borderId="37" xfId="0" applyNumberFormat="1" applyFont="1" applyFill="1" applyBorder="1" applyAlignment="1">
      <alignment horizontal="center" vertical="center"/>
    </xf>
    <xf numFmtId="176" fontId="53" fillId="33" borderId="60" xfId="0" applyNumberFormat="1" applyFont="1" applyFill="1" applyBorder="1" applyAlignment="1">
      <alignment horizontal="center" vertical="center"/>
    </xf>
    <xf numFmtId="176" fontId="53" fillId="33" borderId="33" xfId="0" applyNumberFormat="1" applyFont="1" applyFill="1" applyBorder="1" applyAlignment="1">
      <alignment horizontal="center" vertical="center"/>
    </xf>
    <xf numFmtId="176" fontId="57" fillId="0" borderId="0" xfId="0" applyNumberFormat="1" applyFont="1" applyAlignment="1">
      <alignment horizontal="center" vertical="center"/>
    </xf>
    <xf numFmtId="176" fontId="52" fillId="35" borderId="22" xfId="0" applyNumberFormat="1" applyFont="1" applyFill="1" applyBorder="1" applyAlignment="1">
      <alignment horizontal="center" vertical="center"/>
    </xf>
    <xf numFmtId="176" fontId="52" fillId="35" borderId="61" xfId="0" applyNumberFormat="1" applyFont="1" applyFill="1" applyBorder="1" applyAlignment="1">
      <alignment horizontal="center" vertical="center"/>
    </xf>
    <xf numFmtId="176" fontId="52" fillId="35" borderId="29" xfId="0" applyNumberFormat="1" applyFont="1" applyFill="1" applyBorder="1" applyAlignment="1">
      <alignment horizontal="center" vertical="center"/>
    </xf>
    <xf numFmtId="176" fontId="52" fillId="35" borderId="23" xfId="0" applyNumberFormat="1" applyFont="1" applyFill="1" applyBorder="1" applyAlignment="1">
      <alignment horizontal="center" vertical="center"/>
    </xf>
    <xf numFmtId="176" fontId="52" fillId="35" borderId="48" xfId="0" applyNumberFormat="1" applyFont="1" applyFill="1" applyBorder="1" applyAlignment="1">
      <alignment horizontal="center" vertical="center"/>
    </xf>
    <xf numFmtId="176" fontId="52" fillId="35" borderId="14" xfId="0" applyNumberFormat="1" applyFont="1" applyFill="1" applyBorder="1" applyAlignment="1">
      <alignment horizontal="center" vertical="center"/>
    </xf>
    <xf numFmtId="176" fontId="52" fillId="2" borderId="62" xfId="0" applyNumberFormat="1" applyFont="1" applyFill="1" applyBorder="1" applyAlignment="1">
      <alignment horizontal="center" vertical="center" shrinkToFit="1"/>
    </xf>
    <xf numFmtId="176" fontId="52" fillId="2" borderId="43" xfId="0" applyNumberFormat="1" applyFont="1" applyFill="1" applyBorder="1" applyAlignment="1">
      <alignment horizontal="center" vertical="center" shrinkToFit="1"/>
    </xf>
    <xf numFmtId="176" fontId="53" fillId="33" borderId="35" xfId="0" applyNumberFormat="1" applyFont="1" applyFill="1" applyBorder="1" applyAlignment="1">
      <alignment horizontal="center" vertical="center"/>
    </xf>
    <xf numFmtId="176" fontId="53" fillId="33" borderId="63" xfId="0" applyNumberFormat="1" applyFont="1" applyFill="1" applyBorder="1" applyAlignment="1">
      <alignment horizontal="center" vertical="center"/>
    </xf>
    <xf numFmtId="176" fontId="53" fillId="33" borderId="47" xfId="0" applyNumberFormat="1" applyFont="1" applyFill="1" applyBorder="1" applyAlignment="1">
      <alignment horizontal="center" vertical="center"/>
    </xf>
    <xf numFmtId="176" fontId="53" fillId="33" borderId="24" xfId="0" applyNumberFormat="1" applyFont="1" applyFill="1" applyBorder="1" applyAlignment="1">
      <alignment horizontal="center"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3" fillId="0" borderId="64" xfId="0" applyNumberFormat="1" applyFont="1" applyFill="1" applyBorder="1" applyAlignment="1">
      <alignment horizontal="center" vertical="center"/>
    </xf>
    <xf numFmtId="176" fontId="53" fillId="0" borderId="48" xfId="0" applyNumberFormat="1" applyFont="1" applyFill="1" applyBorder="1" applyAlignment="1">
      <alignment horizontal="center" vertical="center"/>
    </xf>
    <xf numFmtId="176" fontId="53" fillId="0" borderId="14" xfId="0" applyNumberFormat="1" applyFont="1" applyFill="1" applyBorder="1" applyAlignment="1">
      <alignment horizontal="center" vertical="center"/>
    </xf>
    <xf numFmtId="176" fontId="53" fillId="0" borderId="23" xfId="0" applyNumberFormat="1" applyFont="1" applyFill="1" applyBorder="1" applyAlignment="1">
      <alignment horizontal="center" vertical="center"/>
    </xf>
    <xf numFmtId="176" fontId="53" fillId="0" borderId="65" xfId="0" applyNumberFormat="1" applyFont="1" applyFill="1" applyBorder="1" applyAlignment="1">
      <alignment horizontal="center" vertical="center" wrapText="1"/>
    </xf>
    <xf numFmtId="176" fontId="53" fillId="0" borderId="61" xfId="0" applyNumberFormat="1" applyFont="1" applyFill="1" applyBorder="1" applyAlignment="1">
      <alignment horizontal="center" vertical="center"/>
    </xf>
    <xf numFmtId="176" fontId="53" fillId="0" borderId="66" xfId="0" applyNumberFormat="1" applyFont="1" applyFill="1" applyBorder="1" applyAlignment="1">
      <alignment horizontal="center" vertical="center"/>
    </xf>
    <xf numFmtId="176" fontId="53" fillId="0" borderId="67" xfId="0" applyNumberFormat="1" applyFont="1" applyFill="1" applyBorder="1" applyAlignment="1">
      <alignment horizontal="center" vertical="center"/>
    </xf>
    <xf numFmtId="176" fontId="52" fillId="35" borderId="62" xfId="0" applyNumberFormat="1" applyFont="1" applyFill="1" applyBorder="1" applyAlignment="1">
      <alignment horizontal="center" vertical="center"/>
    </xf>
    <xf numFmtId="176" fontId="52" fillId="35" borderId="43" xfId="0" applyNumberFormat="1" applyFont="1" applyFill="1" applyBorder="1" applyAlignment="1">
      <alignment horizontal="center" vertical="center"/>
    </xf>
    <xf numFmtId="176" fontId="53" fillId="0" borderId="68" xfId="0" applyNumberFormat="1" applyFont="1" applyFill="1" applyBorder="1" applyAlignment="1">
      <alignment horizontal="center" vertical="center"/>
    </xf>
    <xf numFmtId="176" fontId="53" fillId="0" borderId="29" xfId="0" applyNumberFormat="1" applyFont="1" applyFill="1" applyBorder="1" applyAlignment="1">
      <alignment horizontal="center" vertical="center"/>
    </xf>
    <xf numFmtId="176" fontId="52" fillId="35" borderId="36" xfId="0" applyNumberFormat="1" applyFont="1" applyFill="1" applyBorder="1" applyAlignment="1">
      <alignment horizontal="center" vertical="center"/>
    </xf>
    <xf numFmtId="176" fontId="52" fillId="35" borderId="69" xfId="0" applyNumberFormat="1" applyFont="1" applyFill="1" applyBorder="1" applyAlignment="1">
      <alignment horizontal="center" vertical="center"/>
    </xf>
    <xf numFmtId="176" fontId="52" fillId="35" borderId="34" xfId="0" applyNumberFormat="1" applyFont="1" applyFill="1" applyBorder="1" applyAlignment="1">
      <alignment horizontal="center" vertical="center"/>
    </xf>
    <xf numFmtId="0" fontId="55" fillId="34" borderId="70" xfId="0" applyFont="1" applyFill="1" applyBorder="1" applyAlignment="1">
      <alignment horizontal="center" vertical="center"/>
    </xf>
    <xf numFmtId="0" fontId="55" fillId="34" borderId="71" xfId="0" applyFont="1" applyFill="1" applyBorder="1" applyAlignment="1">
      <alignment horizontal="center" vertical="center"/>
    </xf>
    <xf numFmtId="176" fontId="52" fillId="0" borderId="65" xfId="0" applyNumberFormat="1" applyFont="1" applyFill="1" applyBorder="1" applyAlignment="1">
      <alignment horizontal="center" vertical="center"/>
    </xf>
    <xf numFmtId="176" fontId="52" fillId="0" borderId="61" xfId="0" applyNumberFormat="1" applyFont="1" applyFill="1" applyBorder="1" applyAlignment="1">
      <alignment horizontal="center" vertical="center"/>
    </xf>
    <xf numFmtId="176" fontId="52" fillId="0" borderId="29" xfId="0" applyNumberFormat="1" applyFont="1" applyFill="1" applyBorder="1" applyAlignment="1">
      <alignment horizontal="center" vertical="center"/>
    </xf>
    <xf numFmtId="176" fontId="53" fillId="0" borderId="72" xfId="0" applyNumberFormat="1" applyFont="1" applyFill="1" applyBorder="1" applyAlignment="1">
      <alignment horizontal="center" vertical="center"/>
    </xf>
    <xf numFmtId="176" fontId="53" fillId="0" borderId="73" xfId="0" applyNumberFormat="1" applyFont="1" applyFill="1" applyBorder="1" applyAlignment="1">
      <alignment horizontal="center" vertical="center"/>
    </xf>
    <xf numFmtId="176" fontId="58" fillId="0" borderId="0" xfId="0" applyNumberFormat="1" applyFont="1" applyAlignment="1">
      <alignment horizontal="center" vertical="center"/>
    </xf>
    <xf numFmtId="0" fontId="55" fillId="36" borderId="56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76" fontId="52" fillId="0" borderId="22" xfId="0" applyNumberFormat="1" applyFont="1" applyFill="1" applyBorder="1" applyAlignment="1">
      <alignment horizontal="center" vertical="center"/>
    </xf>
    <xf numFmtId="176" fontId="52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90" zoomScaleSheetLayoutView="90" zoomScalePageLayoutView="0" workbookViewId="0" topLeftCell="A1">
      <selection activeCell="A1" sqref="A1:L1"/>
    </sheetView>
  </sheetViews>
  <sheetFormatPr defaultColWidth="8.88671875" defaultRowHeight="13.5"/>
  <cols>
    <col min="1" max="1" width="12.77734375" style="2" customWidth="1"/>
    <col min="2" max="2" width="10.88671875" style="3" bestFit="1" customWidth="1"/>
    <col min="3" max="3" width="12.77734375" style="3" customWidth="1"/>
    <col min="4" max="4" width="10.88671875" style="3" bestFit="1" customWidth="1"/>
    <col min="5" max="5" width="10.77734375" style="3" customWidth="1"/>
    <col min="6" max="6" width="10.77734375" style="2" customWidth="1"/>
    <col min="7" max="7" width="17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39" t="s">
        <v>41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9.5" customHeight="1">
      <c r="A2" s="146" t="s">
        <v>42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ht="18.75" customHeight="1" thickBot="1">
      <c r="L3" s="4" t="s">
        <v>47</v>
      </c>
    </row>
    <row r="4" spans="1:12" ht="16.5" customHeight="1">
      <c r="A4" s="155" t="s">
        <v>62</v>
      </c>
      <c r="B4" s="156"/>
      <c r="C4" s="156"/>
      <c r="D4" s="157"/>
      <c r="E4" s="140" t="s">
        <v>63</v>
      </c>
      <c r="F4" s="141"/>
      <c r="G4" s="141"/>
      <c r="H4" s="141"/>
      <c r="I4" s="141"/>
      <c r="J4" s="141"/>
      <c r="K4" s="142"/>
      <c r="L4" s="137" t="s">
        <v>18</v>
      </c>
    </row>
    <row r="5" spans="1:12" ht="16.5" customHeight="1" thickBot="1">
      <c r="A5" s="158" t="s">
        <v>65</v>
      </c>
      <c r="B5" s="159"/>
      <c r="C5" s="90" t="s">
        <v>66</v>
      </c>
      <c r="D5" s="6" t="s">
        <v>67</v>
      </c>
      <c r="E5" s="143" t="s">
        <v>65</v>
      </c>
      <c r="F5" s="144"/>
      <c r="G5" s="145"/>
      <c r="H5" s="35" t="s">
        <v>19</v>
      </c>
      <c r="I5" s="36" t="s">
        <v>20</v>
      </c>
      <c r="J5" s="35" t="s">
        <v>21</v>
      </c>
      <c r="K5" s="36" t="s">
        <v>20</v>
      </c>
      <c r="L5" s="138"/>
    </row>
    <row r="6" spans="1:12" ht="19.5" customHeight="1">
      <c r="A6" s="91" t="s">
        <v>22</v>
      </c>
      <c r="B6" s="101" t="s">
        <v>23</v>
      </c>
      <c r="C6" s="9">
        <f>'2021년 비지정후원 직간접비사용내역'!C31</f>
        <v>3062558</v>
      </c>
      <c r="D6" s="16"/>
      <c r="E6" s="164" t="s">
        <v>37</v>
      </c>
      <c r="F6" s="160" t="s">
        <v>24</v>
      </c>
      <c r="G6" s="107" t="s">
        <v>68</v>
      </c>
      <c r="H6" s="37">
        <f>'2021년 비지정후원 직간접비사용내역'!H5+'2021년 비지정후원 직간접비사용내역'!I5</f>
        <v>0</v>
      </c>
      <c r="I6" s="38">
        <f>H6/$H$32</f>
        <v>0</v>
      </c>
      <c r="J6" s="37">
        <f>'2021년 지정후원 직간접비사용내역'!H5+'2021년 지정후원 직간접비사용내역'!I5</f>
        <v>8610000</v>
      </c>
      <c r="K6" s="38">
        <f>J6/$J$32</f>
        <v>0.10203978236016595</v>
      </c>
      <c r="L6" s="39"/>
    </row>
    <row r="7" spans="1:12" ht="19.5" customHeight="1">
      <c r="A7" s="20"/>
      <c r="B7" s="102" t="s">
        <v>25</v>
      </c>
      <c r="C7" s="14">
        <f>'2021년 지정후원 직간접비사용내역'!C31</f>
        <v>87464709</v>
      </c>
      <c r="D7" s="19"/>
      <c r="E7" s="165"/>
      <c r="F7" s="161"/>
      <c r="G7" s="15" t="s">
        <v>27</v>
      </c>
      <c r="H7" s="37">
        <f>'2021년 비지정후원 직간접비사용내역'!H6+'2021년 비지정후원 직간접비사용내역'!I6</f>
        <v>0</v>
      </c>
      <c r="I7" s="38">
        <f>H7/$H$32</f>
        <v>0</v>
      </c>
      <c r="J7" s="37">
        <f>'2021년 지정후원 직간접비사용내역'!H6+'2021년 지정후원 직간접비사용내역'!I6</f>
        <v>0</v>
      </c>
      <c r="K7" s="38">
        <f>J7/$J$32</f>
        <v>0</v>
      </c>
      <c r="L7" s="40"/>
    </row>
    <row r="8" spans="1:12" ht="19.5" customHeight="1">
      <c r="A8" s="11"/>
      <c r="B8" s="102"/>
      <c r="C8" s="18"/>
      <c r="D8" s="19"/>
      <c r="E8" s="165"/>
      <c r="F8" s="161"/>
      <c r="G8" s="15" t="s">
        <v>28</v>
      </c>
      <c r="H8" s="37">
        <f>'2021년 비지정후원 직간접비사용내역'!H7+'2021년 비지정후원 직간접비사용내역'!I7</f>
        <v>0</v>
      </c>
      <c r="I8" s="38">
        <f aca="true" t="shared" si="0" ref="I8:I30">H8/$H$32</f>
        <v>0</v>
      </c>
      <c r="J8" s="37">
        <f>'2021년 지정후원 직간접비사용내역'!H7+'2021년 지정후원 직간접비사용내역'!I7</f>
        <v>0</v>
      </c>
      <c r="K8" s="38">
        <f aca="true" t="shared" si="1" ref="K8:K30">J8/$J$32</f>
        <v>0</v>
      </c>
      <c r="L8" s="40"/>
    </row>
    <row r="9" spans="1:12" ht="19.5" customHeight="1" thickBot="1">
      <c r="A9" s="89" t="s">
        <v>7</v>
      </c>
      <c r="B9" s="41"/>
      <c r="C9" s="41">
        <f>C6+C7</f>
        <v>90527267</v>
      </c>
      <c r="D9" s="42"/>
      <c r="E9" s="165"/>
      <c r="F9" s="161"/>
      <c r="G9" s="15" t="s">
        <v>29</v>
      </c>
      <c r="H9" s="37">
        <f>'2021년 비지정후원 직간접비사용내역'!H8+'2021년 비지정후원 직간접비사용내역'!I8</f>
        <v>0</v>
      </c>
      <c r="I9" s="38">
        <f t="shared" si="0"/>
        <v>0</v>
      </c>
      <c r="J9" s="37">
        <f>'2021년 지정후원 직간접비사용내역'!H8+'2021년 지정후원 직간접비사용내역'!I8</f>
        <v>718500</v>
      </c>
      <c r="K9" s="38">
        <f t="shared" si="1"/>
        <v>0.008515166507059144</v>
      </c>
      <c r="L9" s="40"/>
    </row>
    <row r="10" spans="1:12" ht="19.5" customHeight="1">
      <c r="A10" s="92"/>
      <c r="B10" s="84"/>
      <c r="C10" s="99"/>
      <c r="D10" s="100"/>
      <c r="E10" s="165"/>
      <c r="F10" s="161"/>
      <c r="G10" s="15" t="s">
        <v>30</v>
      </c>
      <c r="H10" s="37">
        <f>'2021년 비지정후원 직간접비사용내역'!H9+'2021년 비지정후원 직간접비사용내역'!I9</f>
        <v>749850</v>
      </c>
      <c r="I10" s="38">
        <f t="shared" si="0"/>
        <v>0.11994030576500433</v>
      </c>
      <c r="J10" s="37">
        <f>'2021년 지정후원 직간접비사용내역'!H9+'2021년 지정후원 직간접비사용내역'!I9</f>
        <v>0</v>
      </c>
      <c r="K10" s="38">
        <f t="shared" si="1"/>
        <v>0</v>
      </c>
      <c r="L10" s="40"/>
    </row>
    <row r="11" spans="1:12" ht="19.5" customHeight="1">
      <c r="A11" s="66"/>
      <c r="B11" s="78"/>
      <c r="C11" s="85"/>
      <c r="D11" s="86"/>
      <c r="E11" s="165"/>
      <c r="F11" s="162"/>
      <c r="G11" s="15" t="s">
        <v>17</v>
      </c>
      <c r="H11" s="37">
        <f>'2021년 비지정후원 직간접비사용내역'!H10+'2021년 비지정후원 직간접비사용내역'!I10</f>
        <v>0</v>
      </c>
      <c r="I11" s="38">
        <f t="shared" si="0"/>
        <v>0</v>
      </c>
      <c r="J11" s="37">
        <f>'2021년 지정후원 직간접비사용내역'!H10+'2021년 지정후원 직간접비사용내역'!I10</f>
        <v>0</v>
      </c>
      <c r="K11" s="38">
        <f t="shared" si="1"/>
        <v>0</v>
      </c>
      <c r="L11" s="40"/>
    </row>
    <row r="12" spans="1:12" ht="19.5" customHeight="1">
      <c r="A12" s="106"/>
      <c r="B12" s="105"/>
      <c r="C12" s="85"/>
      <c r="D12" s="86"/>
      <c r="E12" s="165"/>
      <c r="F12" s="163" t="s">
        <v>4</v>
      </c>
      <c r="G12" s="15" t="s">
        <v>5</v>
      </c>
      <c r="H12" s="37">
        <f>'2021년 비지정후원 직간접비사용내역'!H11+'2021년 비지정후원 직간접비사용내역'!I11</f>
        <v>0</v>
      </c>
      <c r="I12" s="38">
        <f t="shared" si="0"/>
        <v>0</v>
      </c>
      <c r="J12" s="37">
        <f>'2021년 지정후원 직간접비사용내역'!H11+'2021년 지정후원 직간접비사용내역'!I11</f>
        <v>0</v>
      </c>
      <c r="K12" s="38">
        <f t="shared" si="1"/>
        <v>0</v>
      </c>
      <c r="L12" s="40"/>
    </row>
    <row r="13" spans="1:12" ht="19.5" customHeight="1">
      <c r="A13" s="118" t="s">
        <v>83</v>
      </c>
      <c r="B13" s="115"/>
      <c r="C13" s="111"/>
      <c r="D13" s="86"/>
      <c r="E13" s="166"/>
      <c r="F13" s="161"/>
      <c r="G13" s="15" t="s">
        <v>31</v>
      </c>
      <c r="H13" s="37">
        <f>'2021년 비지정후원 직간접비사용내역'!H12+'2021년 비지정후원 직간접비사용내역'!I12</f>
        <v>0</v>
      </c>
      <c r="I13" s="38">
        <f t="shared" si="0"/>
        <v>0</v>
      </c>
      <c r="J13" s="37">
        <f>'2021년 지정후원 직간접비사용내역'!H12+'2021년 지정후원 직간접비사용내역'!I12</f>
        <v>0</v>
      </c>
      <c r="K13" s="38">
        <f t="shared" si="1"/>
        <v>0</v>
      </c>
      <c r="L13" s="40"/>
    </row>
    <row r="14" spans="1:12" ht="19.5" customHeight="1">
      <c r="A14" s="121" t="s">
        <v>75</v>
      </c>
      <c r="B14" s="116" t="s">
        <v>76</v>
      </c>
      <c r="C14" s="153" t="s">
        <v>84</v>
      </c>
      <c r="D14" s="154"/>
      <c r="E14" s="166"/>
      <c r="F14" s="162"/>
      <c r="G14" s="15" t="s">
        <v>32</v>
      </c>
      <c r="H14" s="37">
        <f>'2021년 비지정후원 직간접비사용내역'!H13+'2021년 비지정후원 직간접비사용내역'!I13</f>
        <v>0</v>
      </c>
      <c r="I14" s="38">
        <f t="shared" si="0"/>
        <v>0</v>
      </c>
      <c r="J14" s="37">
        <f>'2021년 지정후원 직간접비사용내역'!H13+'2021년 지정후원 직간접비사용내역'!I13</f>
        <v>0</v>
      </c>
      <c r="K14" s="38">
        <f t="shared" si="1"/>
        <v>0</v>
      </c>
      <c r="L14" s="40"/>
    </row>
    <row r="15" spans="1:12" ht="19.5" customHeight="1">
      <c r="A15" s="147" t="s">
        <v>79</v>
      </c>
      <c r="B15" s="150">
        <f>SUM(D15:D17)</f>
        <v>9945866</v>
      </c>
      <c r="C15" s="130" t="s">
        <v>70</v>
      </c>
      <c r="D15" s="131">
        <v>7548811</v>
      </c>
      <c r="E15" s="166"/>
      <c r="F15" s="163" t="s">
        <v>33</v>
      </c>
      <c r="G15" s="15" t="s">
        <v>69</v>
      </c>
      <c r="H15" s="37">
        <f>'2021년 비지정후원 직간접비사용내역'!H14+'2021년 비지정후원 직간접비사용내역'!I14</f>
        <v>0</v>
      </c>
      <c r="I15" s="38">
        <f t="shared" si="0"/>
        <v>0</v>
      </c>
      <c r="J15" s="37">
        <f>'2021년 지정후원 직간접비사용내역'!H14+'2021년 지정후원 직간접비사용내역'!I14</f>
        <v>0</v>
      </c>
      <c r="K15" s="38">
        <f t="shared" si="1"/>
        <v>0</v>
      </c>
      <c r="L15" s="40"/>
    </row>
    <row r="16" spans="1:12" ht="19.5" customHeight="1">
      <c r="A16" s="148"/>
      <c r="B16" s="151"/>
      <c r="C16" s="128" t="s">
        <v>71</v>
      </c>
      <c r="D16" s="127">
        <v>2270070</v>
      </c>
      <c r="E16" s="166"/>
      <c r="F16" s="161"/>
      <c r="G16" s="15" t="s">
        <v>34</v>
      </c>
      <c r="H16" s="37">
        <f>'2021년 비지정후원 직간접비사용내역'!H15+'2021년 비지정후원 직간접비사용내역'!I15</f>
        <v>148380</v>
      </c>
      <c r="I16" s="38">
        <f t="shared" si="0"/>
        <v>0.02373373683991644</v>
      </c>
      <c r="J16" s="37">
        <f>'2021년 지정후원 직간접비사용내역'!H15+'2021년 지정후원 직간접비사용내역'!I15</f>
        <v>54015</v>
      </c>
      <c r="K16" s="38">
        <f t="shared" si="1"/>
        <v>0.0006401485301027136</v>
      </c>
      <c r="L16" s="40"/>
    </row>
    <row r="17" spans="1:12" ht="19.5" customHeight="1">
      <c r="A17" s="149"/>
      <c r="B17" s="152"/>
      <c r="C17" s="132" t="s">
        <v>72</v>
      </c>
      <c r="D17" s="133">
        <v>126985</v>
      </c>
      <c r="E17" s="166"/>
      <c r="F17" s="161"/>
      <c r="G17" s="15" t="s">
        <v>1</v>
      </c>
      <c r="H17" s="37">
        <f>'2021년 비지정후원 직간접비사용내역'!H16+'2021년 비지정후원 직간접비사용내역'!I16</f>
        <v>55380</v>
      </c>
      <c r="I17" s="38">
        <f t="shared" si="0"/>
        <v>0.00885816381045001</v>
      </c>
      <c r="J17" s="37">
        <f>'2021년 지정후원 직간접비사용내역'!H16+'2021년 지정후원 직간접비사용내역'!I16</f>
        <v>0</v>
      </c>
      <c r="K17" s="38">
        <f t="shared" si="1"/>
        <v>0</v>
      </c>
      <c r="L17" s="40"/>
    </row>
    <row r="18" spans="1:12" ht="19.5" customHeight="1">
      <c r="A18" s="122" t="s">
        <v>73</v>
      </c>
      <c r="B18" s="112">
        <f>C9</f>
        <v>90527267</v>
      </c>
      <c r="C18" s="168"/>
      <c r="D18" s="169"/>
      <c r="E18" s="166"/>
      <c r="F18" s="161"/>
      <c r="G18" s="15" t="s">
        <v>2</v>
      </c>
      <c r="H18" s="37">
        <f>'2021년 비지정후원 직간접비사용내역'!H17+'2021년 비지정후원 직간접비사용내역'!I17</f>
        <v>12000</v>
      </c>
      <c r="I18" s="38">
        <f t="shared" si="0"/>
        <v>0.0019194287779956685</v>
      </c>
      <c r="J18" s="37">
        <f>'2021년 지정후원 직간접비사용내역'!H17+'2021년 지정후원 직간접비사용내역'!I17</f>
        <v>0</v>
      </c>
      <c r="K18" s="38">
        <f t="shared" si="1"/>
        <v>0</v>
      </c>
      <c r="L18" s="40"/>
    </row>
    <row r="19" spans="1:12" ht="19.5" customHeight="1">
      <c r="A19" s="122" t="s">
        <v>74</v>
      </c>
      <c r="B19" s="112">
        <f>'2021년 비지정후원 직간접비사용내역'!H31+'2021년 비지정후원 직간접비사용내역'!I31+'2021년 지정후원 직간접비사용내역'!H31+'2021년 지정후원 직간접비사용내역'!I31</f>
        <v>90630715</v>
      </c>
      <c r="C19" s="168"/>
      <c r="D19" s="169"/>
      <c r="E19" s="166"/>
      <c r="F19" s="161"/>
      <c r="G19" s="15" t="s">
        <v>10</v>
      </c>
      <c r="H19" s="37">
        <f>'2021년 비지정후원 직간접비사용내역'!H18+'2021년 비지정후원 직간접비사용내역'!I18</f>
        <v>0</v>
      </c>
      <c r="I19" s="38">
        <f t="shared" si="0"/>
        <v>0</v>
      </c>
      <c r="J19" s="37">
        <f>'2021년 지정후원 직간접비사용내역'!H18+'2021년 지정후원 직간접비사용내역'!I18</f>
        <v>0</v>
      </c>
      <c r="K19" s="38">
        <f t="shared" si="1"/>
        <v>0</v>
      </c>
      <c r="L19" s="40"/>
    </row>
    <row r="20" spans="1:12" ht="19.5" customHeight="1">
      <c r="A20" s="122" t="s">
        <v>80</v>
      </c>
      <c r="B20" s="112">
        <f>B15+B18-B19</f>
        <v>9842418</v>
      </c>
      <c r="C20" s="168"/>
      <c r="D20" s="169"/>
      <c r="E20" s="167"/>
      <c r="F20" s="162"/>
      <c r="G20" s="15" t="s">
        <v>16</v>
      </c>
      <c r="H20" s="37">
        <f>'2021년 비지정후원 직간접비사용내역'!H19+'2021년 비지정후원 직간접비사용내역'!I19</f>
        <v>266250</v>
      </c>
      <c r="I20" s="38">
        <f t="shared" si="0"/>
        <v>0.04258732601177889</v>
      </c>
      <c r="J20" s="37">
        <f>'2021년 지정후원 직간접비사용내역'!H19+'2021년 지정후원 직간접비사용내역'!I19</f>
        <v>0</v>
      </c>
      <c r="K20" s="38">
        <f t="shared" si="1"/>
        <v>0</v>
      </c>
      <c r="L20" s="40"/>
    </row>
    <row r="21" spans="1:12" ht="19.5" customHeight="1">
      <c r="A21" s="117"/>
      <c r="B21" s="114"/>
      <c r="C21" s="114"/>
      <c r="D21" s="120"/>
      <c r="E21" s="170" t="s">
        <v>38</v>
      </c>
      <c r="F21" s="170" t="s">
        <v>11</v>
      </c>
      <c r="G21" s="15" t="s">
        <v>11</v>
      </c>
      <c r="H21" s="37">
        <f>'2021년 비지정후원 직간접비사용내역'!H20+'2021년 비지정후원 직간접비사용내역'!I20</f>
        <v>0</v>
      </c>
      <c r="I21" s="38">
        <f t="shared" si="0"/>
        <v>0</v>
      </c>
      <c r="J21" s="37">
        <f>'2021년 지정후원 직간접비사용내역'!H20+'2021년 지정후원 직간접비사용내역'!I20</f>
        <v>0</v>
      </c>
      <c r="K21" s="38">
        <f t="shared" si="1"/>
        <v>0</v>
      </c>
      <c r="L21" s="40"/>
    </row>
    <row r="22" spans="1:12" ht="19.5" customHeight="1">
      <c r="A22" s="113"/>
      <c r="B22" s="78"/>
      <c r="C22" s="78"/>
      <c r="D22" s="65"/>
      <c r="E22" s="166"/>
      <c r="F22" s="166"/>
      <c r="G22" s="15" t="s">
        <v>15</v>
      </c>
      <c r="H22" s="37">
        <f>'2021년 비지정후원 직간접비사용내역'!H21+'2021년 비지정후원 직간접비사용내역'!I21</f>
        <v>0</v>
      </c>
      <c r="I22" s="38">
        <f t="shared" si="0"/>
        <v>0</v>
      </c>
      <c r="J22" s="37">
        <f>'2021년 지정후원 직간접비사용내역'!H21+'2021년 지정후원 직간접비사용내역'!I21</f>
        <v>0</v>
      </c>
      <c r="K22" s="38">
        <f t="shared" si="1"/>
        <v>0</v>
      </c>
      <c r="L22" s="40"/>
    </row>
    <row r="23" spans="1:12" ht="19.5" customHeight="1">
      <c r="A23" s="103"/>
      <c r="B23" s="78"/>
      <c r="C23" s="78"/>
      <c r="D23" s="65"/>
      <c r="E23" s="167"/>
      <c r="F23" s="167"/>
      <c r="G23" s="15" t="s">
        <v>6</v>
      </c>
      <c r="H23" s="37">
        <f>'2021년 비지정후원 직간접비사용내역'!H22+'2021년 비지정후원 직간접비사용내역'!I22</f>
        <v>0</v>
      </c>
      <c r="I23" s="38">
        <f t="shared" si="0"/>
        <v>0</v>
      </c>
      <c r="J23" s="37">
        <f>'2021년 지정후원 직간접비사용내역'!H22+'2021년 지정후원 직간접비사용내역'!I22</f>
        <v>0</v>
      </c>
      <c r="K23" s="38">
        <f t="shared" si="1"/>
        <v>0</v>
      </c>
      <c r="L23" s="40"/>
    </row>
    <row r="24" spans="1:12" ht="19.5" customHeight="1">
      <c r="A24" s="129" t="s">
        <v>85</v>
      </c>
      <c r="B24" s="78"/>
      <c r="C24" s="78"/>
      <c r="D24" s="65"/>
      <c r="E24" s="170" t="s">
        <v>56</v>
      </c>
      <c r="F24" s="163" t="s">
        <v>56</v>
      </c>
      <c r="G24" s="15" t="s">
        <v>57</v>
      </c>
      <c r="H24" s="37">
        <f>'2021년 비지정후원 직간접비사용내역'!H23+'2021년 비지정후원 직간접비사용내역'!I23</f>
        <v>5020000</v>
      </c>
      <c r="I24" s="38">
        <f t="shared" si="0"/>
        <v>0.8029610387948547</v>
      </c>
      <c r="J24" s="37">
        <f>'2021년 지정후원 직간접비사용내역'!H23+'2021년 지정후원 직간접비사용내역'!I23</f>
        <v>74996340</v>
      </c>
      <c r="K24" s="38">
        <f t="shared" si="1"/>
        <v>0.8888049026026722</v>
      </c>
      <c r="L24" s="40"/>
    </row>
    <row r="25" spans="1:12" ht="19.5" customHeight="1">
      <c r="A25" s="123" t="s">
        <v>75</v>
      </c>
      <c r="B25" s="116" t="s">
        <v>77</v>
      </c>
      <c r="C25" s="116" t="s">
        <v>78</v>
      </c>
      <c r="D25" s="126" t="s">
        <v>81</v>
      </c>
      <c r="E25" s="166"/>
      <c r="F25" s="161"/>
      <c r="G25" s="19"/>
      <c r="H25" s="37">
        <f>'2021년 비지정후원 직간접비사용내역'!H24+'2021년 비지정후원 직간접비사용내역'!I24</f>
        <v>0</v>
      </c>
      <c r="I25" s="38">
        <f t="shared" si="0"/>
        <v>0</v>
      </c>
      <c r="J25" s="37">
        <f>'2021년 지정후원 직간접비사용내역'!H24+'2021년 지정후원 직간접비사용내역'!I24</f>
        <v>0</v>
      </c>
      <c r="K25" s="38">
        <f t="shared" si="1"/>
        <v>0</v>
      </c>
      <c r="L25" s="40"/>
    </row>
    <row r="26" spans="1:12" ht="19.5" customHeight="1">
      <c r="A26" s="124" t="s">
        <v>23</v>
      </c>
      <c r="B26" s="14">
        <f>C6</f>
        <v>3062558</v>
      </c>
      <c r="C26" s="14">
        <f>'2021년 비지정후원 직간접비사용내역'!H31+'2021년 비지정후원 직간접비사용내역'!I31</f>
        <v>6251860</v>
      </c>
      <c r="D26" s="19">
        <f>D15+B26-C26</f>
        <v>4359509</v>
      </c>
      <c r="E26" s="166"/>
      <c r="F26" s="161"/>
      <c r="G26" s="19"/>
      <c r="H26" s="37">
        <f>'2021년 비지정후원 직간접비사용내역'!H25+'2021년 비지정후원 직간접비사용내역'!I25</f>
        <v>0</v>
      </c>
      <c r="I26" s="38">
        <f t="shared" si="0"/>
        <v>0</v>
      </c>
      <c r="J26" s="37">
        <f>'2021년 지정후원 직간접비사용내역'!H25+'2021년 지정후원 직간접비사용내역'!I25</f>
        <v>0</v>
      </c>
      <c r="K26" s="38">
        <f t="shared" si="1"/>
        <v>0</v>
      </c>
      <c r="L26" s="40"/>
    </row>
    <row r="27" spans="1:12" ht="19.5" customHeight="1">
      <c r="A27" s="125" t="s">
        <v>58</v>
      </c>
      <c r="B27" s="14">
        <f>'2021년 지정후원 직간접비사용내역'!C5+'2021년 지정후원 직간접비사용내역'!C6</f>
        <v>87434675</v>
      </c>
      <c r="C27" s="14">
        <f>'2021년 지정후원 직간접비사용내역'!H31+'2021년 지정후원 직간접비사용내역'!I31</f>
        <v>84378855</v>
      </c>
      <c r="D27" s="19">
        <f>D16+B27-C27</f>
        <v>5325890</v>
      </c>
      <c r="E27" s="166"/>
      <c r="F27" s="161"/>
      <c r="G27" s="19"/>
      <c r="H27" s="37">
        <f>'2021년 비지정후원 직간접비사용내역'!H26+'2021년 비지정후원 직간접비사용내역'!I26</f>
        <v>0</v>
      </c>
      <c r="I27" s="38">
        <f t="shared" si="0"/>
        <v>0</v>
      </c>
      <c r="J27" s="37">
        <f>'2021년 지정후원 직간접비사용내역'!H26+'2021년 지정후원 직간접비사용내역'!I26</f>
        <v>0</v>
      </c>
      <c r="K27" s="38">
        <f t="shared" si="1"/>
        <v>0</v>
      </c>
      <c r="L27" s="40"/>
    </row>
    <row r="28" spans="1:12" ht="19.5" customHeight="1">
      <c r="A28" s="125" t="s">
        <v>60</v>
      </c>
      <c r="B28" s="14">
        <f>'2021년 지정후원 직간접비사용내역'!C7+'2021년 지정후원 직간접비사용내역'!C8</f>
        <v>30034</v>
      </c>
      <c r="C28" s="14">
        <f>'2021년 지정후원 직간접비사용내역'!H36+'2021년 지정후원 직간접비사용내역'!I36</f>
        <v>0</v>
      </c>
      <c r="D28" s="19">
        <f>D17+B28-C28</f>
        <v>157019</v>
      </c>
      <c r="E28" s="166"/>
      <c r="F28" s="161"/>
      <c r="G28" s="19"/>
      <c r="H28" s="37">
        <f>'2021년 비지정후원 직간접비사용내역'!H27+'2021년 비지정후원 직간접비사용내역'!I27</f>
        <v>0</v>
      </c>
      <c r="I28" s="38">
        <f t="shared" si="0"/>
        <v>0</v>
      </c>
      <c r="J28" s="37">
        <f>'2021년 지정후원 직간접비사용내역'!H27+'2021년 지정후원 직간접비사용내역'!I27</f>
        <v>0</v>
      </c>
      <c r="K28" s="38">
        <f t="shared" si="1"/>
        <v>0</v>
      </c>
      <c r="L28" s="40"/>
    </row>
    <row r="29" spans="1:12" ht="19.5" customHeight="1">
      <c r="A29" s="172" t="s">
        <v>82</v>
      </c>
      <c r="B29" s="173"/>
      <c r="C29" s="174"/>
      <c r="D29" s="119">
        <f>SUM(D26:D28)</f>
        <v>9842418</v>
      </c>
      <c r="E29" s="166"/>
      <c r="F29" s="161"/>
      <c r="G29" s="19"/>
      <c r="H29" s="37">
        <f>'2021년 비지정후원 직간접비사용내역'!H28+'2021년 비지정후원 직간접비사용내역'!I28</f>
        <v>0</v>
      </c>
      <c r="I29" s="38">
        <f t="shared" si="0"/>
        <v>0</v>
      </c>
      <c r="J29" s="37">
        <f>'2021년 지정후원 직간접비사용내역'!H28+'2021년 지정후원 직간접비사용내역'!I28</f>
        <v>0</v>
      </c>
      <c r="K29" s="38">
        <f t="shared" si="1"/>
        <v>0</v>
      </c>
      <c r="L29" s="40"/>
    </row>
    <row r="30" spans="1:12" ht="19.5" customHeight="1">
      <c r="A30" s="82"/>
      <c r="B30" s="83"/>
      <c r="C30" s="83"/>
      <c r="D30" s="86"/>
      <c r="E30" s="166"/>
      <c r="F30" s="161"/>
      <c r="G30" s="23"/>
      <c r="H30" s="37">
        <f>'2021년 비지정후원 직간접비사용내역'!H29+'2021년 비지정후원 직간접비사용내역'!I29</f>
        <v>0</v>
      </c>
      <c r="I30" s="38">
        <f t="shared" si="0"/>
        <v>0</v>
      </c>
      <c r="J30" s="37">
        <f>'2021년 지정후원 직간접비사용내역'!H29+'2021년 지정후원 직간접비사용내역'!I29</f>
        <v>0</v>
      </c>
      <c r="K30" s="38">
        <f t="shared" si="1"/>
        <v>0</v>
      </c>
      <c r="L30" s="40"/>
    </row>
    <row r="31" spans="1:12" ht="19.5" customHeight="1">
      <c r="A31" s="117"/>
      <c r="B31" s="105"/>
      <c r="C31" s="105"/>
      <c r="D31" s="120"/>
      <c r="E31" s="171"/>
      <c r="F31" s="162"/>
      <c r="G31" s="23"/>
      <c r="H31" s="37">
        <f>'2021년 비지정후원 직간접비사용내역'!H30+'2021년 비지정후원 직간접비사용내역'!I30</f>
        <v>0</v>
      </c>
      <c r="I31" s="38">
        <f>H31/$H$32</f>
        <v>0</v>
      </c>
      <c r="J31" s="37">
        <f>'2021년 지정후원 직간접비사용내역'!H30+'2021년 지정후원 직간접비사용내역'!I30</f>
        <v>0</v>
      </c>
      <c r="K31" s="38">
        <f>J31/$J$32</f>
        <v>0</v>
      </c>
      <c r="L31" s="40"/>
    </row>
    <row r="32" spans="1:12" ht="14.25" thickBot="1">
      <c r="A32" s="79"/>
      <c r="B32" s="80"/>
      <c r="C32" s="80"/>
      <c r="D32" s="81"/>
      <c r="E32" s="143" t="s">
        <v>26</v>
      </c>
      <c r="F32" s="144"/>
      <c r="G32" s="145"/>
      <c r="H32" s="43">
        <f>SUM(H6:H31)</f>
        <v>6251860</v>
      </c>
      <c r="I32" s="44">
        <f>SUM(H6:H11,H15:H19,H23:H31)/$H$32</f>
        <v>0.957412673988221</v>
      </c>
      <c r="J32" s="43">
        <f>SUM(J6:J31)</f>
        <v>84378855</v>
      </c>
      <c r="K32" s="44">
        <f>SUM(J6:J11,J15:J19,J23:J31)/$J$32</f>
        <v>1</v>
      </c>
      <c r="L32" s="134"/>
    </row>
  </sheetData>
  <sheetProtection/>
  <mergeCells count="23">
    <mergeCell ref="F24:F31"/>
    <mergeCell ref="E24:E31"/>
    <mergeCell ref="E32:G32"/>
    <mergeCell ref="E21:E23"/>
    <mergeCell ref="F21:F23"/>
    <mergeCell ref="A29:C29"/>
    <mergeCell ref="F6:F11"/>
    <mergeCell ref="F12:F14"/>
    <mergeCell ref="F15:F20"/>
    <mergeCell ref="E6:E20"/>
    <mergeCell ref="C18:D18"/>
    <mergeCell ref="C19:D19"/>
    <mergeCell ref="C20:D20"/>
    <mergeCell ref="L4:L5"/>
    <mergeCell ref="A1:L1"/>
    <mergeCell ref="E4:K4"/>
    <mergeCell ref="E5:G5"/>
    <mergeCell ref="A2:L2"/>
    <mergeCell ref="A15:A17"/>
    <mergeCell ref="B15:B17"/>
    <mergeCell ref="C14:D14"/>
    <mergeCell ref="A4:D4"/>
    <mergeCell ref="A5:B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3"/>
  <rowBreaks count="1" manualBreakCount="1">
    <brk id="30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0">
      <selection activeCell="D25" sqref="D25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2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3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82" t="s">
        <v>45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47</v>
      </c>
    </row>
    <row r="3" spans="1:10" ht="20.25" customHeight="1">
      <c r="A3" s="155" t="s">
        <v>62</v>
      </c>
      <c r="B3" s="156"/>
      <c r="C3" s="156"/>
      <c r="D3" s="157"/>
      <c r="E3" s="141" t="s">
        <v>63</v>
      </c>
      <c r="F3" s="141"/>
      <c r="G3" s="141"/>
      <c r="H3" s="141"/>
      <c r="I3" s="142"/>
      <c r="J3" s="183" t="s">
        <v>64</v>
      </c>
    </row>
    <row r="4" spans="1:10" ht="20.25" customHeight="1" thickBot="1">
      <c r="A4" s="158" t="s">
        <v>65</v>
      </c>
      <c r="B4" s="159"/>
      <c r="C4" s="45" t="s">
        <v>66</v>
      </c>
      <c r="D4" s="6" t="s">
        <v>8</v>
      </c>
      <c r="E4" s="143" t="s">
        <v>65</v>
      </c>
      <c r="F4" s="144"/>
      <c r="G4" s="145"/>
      <c r="H4" s="7" t="s">
        <v>12</v>
      </c>
      <c r="I4" s="8" t="s">
        <v>13</v>
      </c>
      <c r="J4" s="184"/>
    </row>
    <row r="5" spans="1:10" ht="19.5" customHeight="1">
      <c r="A5" s="104" t="s">
        <v>0</v>
      </c>
      <c r="B5" s="109" t="s">
        <v>23</v>
      </c>
      <c r="C5" s="51">
        <v>3061330</v>
      </c>
      <c r="D5" s="10"/>
      <c r="E5" s="177" t="s">
        <v>36</v>
      </c>
      <c r="F5" s="180" t="s">
        <v>3</v>
      </c>
      <c r="G5" s="108" t="s">
        <v>68</v>
      </c>
      <c r="H5" s="56">
        <v>0</v>
      </c>
      <c r="I5" s="57">
        <v>0</v>
      </c>
      <c r="J5" s="12"/>
    </row>
    <row r="6" spans="1:10" ht="19.5" customHeight="1">
      <c r="A6" s="11"/>
      <c r="B6" s="102" t="s">
        <v>40</v>
      </c>
      <c r="C6" s="54">
        <v>1228</v>
      </c>
      <c r="D6" s="10"/>
      <c r="E6" s="178"/>
      <c r="F6" s="166"/>
      <c r="G6" s="15" t="s">
        <v>27</v>
      </c>
      <c r="H6" s="58">
        <v>0</v>
      </c>
      <c r="I6" s="59">
        <v>0</v>
      </c>
      <c r="J6" s="21"/>
    </row>
    <row r="7" spans="1:10" ht="19.5" customHeight="1">
      <c r="A7" s="11"/>
      <c r="B7" s="13"/>
      <c r="C7" s="54"/>
      <c r="D7" s="10"/>
      <c r="E7" s="178"/>
      <c r="F7" s="166"/>
      <c r="G7" s="15" t="s">
        <v>28</v>
      </c>
      <c r="H7" s="58">
        <v>0</v>
      </c>
      <c r="I7" s="59">
        <v>0</v>
      </c>
      <c r="J7" s="21"/>
    </row>
    <row r="8" spans="1:10" ht="19.5" customHeight="1">
      <c r="A8" s="11"/>
      <c r="B8" s="17"/>
      <c r="C8" s="53"/>
      <c r="D8" s="15"/>
      <c r="E8" s="178"/>
      <c r="F8" s="166"/>
      <c r="G8" s="15" t="s">
        <v>29</v>
      </c>
      <c r="H8" s="58">
        <v>0</v>
      </c>
      <c r="I8" s="59">
        <v>0</v>
      </c>
      <c r="J8" s="21"/>
    </row>
    <row r="9" spans="1:10" ht="19.5" customHeight="1">
      <c r="A9" s="11"/>
      <c r="B9" s="13"/>
      <c r="C9" s="54"/>
      <c r="D9" s="19"/>
      <c r="E9" s="178"/>
      <c r="F9" s="166"/>
      <c r="G9" s="15" t="s">
        <v>30</v>
      </c>
      <c r="H9" s="58">
        <v>749850</v>
      </c>
      <c r="I9" s="59">
        <v>0</v>
      </c>
      <c r="J9" s="21" t="s">
        <v>48</v>
      </c>
    </row>
    <row r="10" spans="1:10" ht="19.5" customHeight="1">
      <c r="A10" s="11"/>
      <c r="B10" s="13"/>
      <c r="C10" s="54"/>
      <c r="D10" s="19"/>
      <c r="E10" s="178"/>
      <c r="F10" s="167"/>
      <c r="G10" s="15" t="s">
        <v>17</v>
      </c>
      <c r="H10" s="61">
        <v>0</v>
      </c>
      <c r="I10" s="59">
        <v>0</v>
      </c>
      <c r="J10" s="21"/>
    </row>
    <row r="11" spans="1:10" ht="19.5" customHeight="1">
      <c r="A11" s="11"/>
      <c r="B11" s="55"/>
      <c r="C11" s="52"/>
      <c r="D11" s="19"/>
      <c r="E11" s="178"/>
      <c r="F11" s="163" t="s">
        <v>4</v>
      </c>
      <c r="G11" s="15" t="s">
        <v>5</v>
      </c>
      <c r="H11" s="61">
        <v>0</v>
      </c>
      <c r="I11" s="60">
        <v>0</v>
      </c>
      <c r="J11" s="21"/>
    </row>
    <row r="12" spans="1:10" ht="19.5" customHeight="1">
      <c r="A12" s="11"/>
      <c r="B12" s="17"/>
      <c r="C12" s="18"/>
      <c r="D12" s="19"/>
      <c r="E12" s="178"/>
      <c r="F12" s="161"/>
      <c r="G12" s="15" t="s">
        <v>31</v>
      </c>
      <c r="H12" s="58">
        <v>0</v>
      </c>
      <c r="I12" s="59">
        <v>0</v>
      </c>
      <c r="J12" s="21"/>
    </row>
    <row r="13" spans="1:10" ht="19.5" customHeight="1">
      <c r="A13" s="11"/>
      <c r="B13" s="14"/>
      <c r="C13" s="14"/>
      <c r="D13" s="19"/>
      <c r="E13" s="178"/>
      <c r="F13" s="162"/>
      <c r="G13" s="15" t="s">
        <v>9</v>
      </c>
      <c r="H13" s="58">
        <v>0</v>
      </c>
      <c r="I13" s="59">
        <v>0</v>
      </c>
      <c r="J13" s="21"/>
    </row>
    <row r="14" spans="1:10" ht="19.5" customHeight="1">
      <c r="A14" s="11"/>
      <c r="B14" s="22"/>
      <c r="D14" s="15"/>
      <c r="E14" s="178"/>
      <c r="F14" s="163" t="s">
        <v>33</v>
      </c>
      <c r="G14" s="15" t="s">
        <v>69</v>
      </c>
      <c r="H14" s="58">
        <v>0</v>
      </c>
      <c r="I14" s="59">
        <v>0</v>
      </c>
      <c r="J14" s="21"/>
    </row>
    <row r="15" spans="1:10" ht="19.5" customHeight="1">
      <c r="A15" s="11"/>
      <c r="B15" s="14"/>
      <c r="C15" s="14"/>
      <c r="D15" s="19"/>
      <c r="E15" s="178"/>
      <c r="F15" s="161"/>
      <c r="G15" s="15" t="s">
        <v>34</v>
      </c>
      <c r="H15" s="58">
        <v>148380</v>
      </c>
      <c r="I15" s="59">
        <v>0</v>
      </c>
      <c r="J15" s="21" t="s">
        <v>54</v>
      </c>
    </row>
    <row r="16" spans="1:10" ht="19.5" customHeight="1">
      <c r="A16" s="11"/>
      <c r="B16" s="14"/>
      <c r="C16" s="14"/>
      <c r="D16" s="19"/>
      <c r="E16" s="178"/>
      <c r="F16" s="161"/>
      <c r="G16" s="15" t="s">
        <v>1</v>
      </c>
      <c r="H16" s="58">
        <v>55380</v>
      </c>
      <c r="I16" s="59">
        <v>0</v>
      </c>
      <c r="J16" s="21" t="s">
        <v>49</v>
      </c>
    </row>
    <row r="17" spans="1:10" ht="19.5" customHeight="1">
      <c r="A17" s="11"/>
      <c r="B17" s="14"/>
      <c r="C17" s="14"/>
      <c r="D17" s="19"/>
      <c r="E17" s="178"/>
      <c r="F17" s="161"/>
      <c r="G17" s="15" t="s">
        <v>2</v>
      </c>
      <c r="H17" s="58">
        <v>12000</v>
      </c>
      <c r="I17" s="59">
        <v>0</v>
      </c>
      <c r="J17" s="21" t="s">
        <v>50</v>
      </c>
    </row>
    <row r="18" spans="1:10" ht="19.5" customHeight="1">
      <c r="A18" s="11"/>
      <c r="B18" s="14"/>
      <c r="C18" s="14"/>
      <c r="D18" s="19"/>
      <c r="E18" s="178"/>
      <c r="F18" s="161"/>
      <c r="G18" s="15" t="s">
        <v>10</v>
      </c>
      <c r="H18" s="58">
        <v>0</v>
      </c>
      <c r="I18" s="59">
        <v>0</v>
      </c>
      <c r="J18" s="21"/>
    </row>
    <row r="19" spans="1:10" ht="19.5" customHeight="1">
      <c r="A19" s="11"/>
      <c r="B19" s="14"/>
      <c r="C19" s="14"/>
      <c r="D19" s="19"/>
      <c r="E19" s="179"/>
      <c r="F19" s="162"/>
      <c r="G19" s="15" t="s">
        <v>16</v>
      </c>
      <c r="H19" s="58">
        <v>0</v>
      </c>
      <c r="I19" s="59">
        <v>266250</v>
      </c>
      <c r="J19" s="21" t="s">
        <v>51</v>
      </c>
    </row>
    <row r="20" spans="1:10" ht="19.5" customHeight="1">
      <c r="A20" s="11"/>
      <c r="B20" s="14"/>
      <c r="C20" s="14"/>
      <c r="D20" s="19"/>
      <c r="E20" s="178" t="s">
        <v>35</v>
      </c>
      <c r="F20" s="163" t="s">
        <v>11</v>
      </c>
      <c r="G20" s="15" t="s">
        <v>11</v>
      </c>
      <c r="H20" s="58">
        <v>0</v>
      </c>
      <c r="I20" s="59">
        <v>0</v>
      </c>
      <c r="J20" s="21"/>
    </row>
    <row r="21" spans="1:10" ht="19.5" customHeight="1">
      <c r="A21" s="11"/>
      <c r="B21" s="14"/>
      <c r="C21" s="14"/>
      <c r="D21" s="19"/>
      <c r="E21" s="178"/>
      <c r="F21" s="161"/>
      <c r="G21" s="15" t="s">
        <v>15</v>
      </c>
      <c r="H21" s="58">
        <v>0</v>
      </c>
      <c r="I21" s="59">
        <v>0</v>
      </c>
      <c r="J21" s="21"/>
    </row>
    <row r="22" spans="1:10" ht="19.5" customHeight="1">
      <c r="A22" s="11"/>
      <c r="B22" s="14"/>
      <c r="C22" s="14"/>
      <c r="D22" s="19"/>
      <c r="E22" s="179"/>
      <c r="F22" s="162"/>
      <c r="G22" s="15" t="s">
        <v>6</v>
      </c>
      <c r="H22" s="58">
        <v>0</v>
      </c>
      <c r="I22" s="59">
        <v>0</v>
      </c>
      <c r="J22" s="21"/>
    </row>
    <row r="23" spans="1:10" ht="19.5" customHeight="1">
      <c r="A23" s="11"/>
      <c r="B23" s="14"/>
      <c r="C23" s="14"/>
      <c r="D23" s="19"/>
      <c r="E23" s="185" t="s">
        <v>43</v>
      </c>
      <c r="F23" s="163" t="s">
        <v>43</v>
      </c>
      <c r="G23" s="15" t="s">
        <v>44</v>
      </c>
      <c r="H23" s="58">
        <v>5020000</v>
      </c>
      <c r="I23" s="59">
        <v>0</v>
      </c>
      <c r="J23" s="21" t="s">
        <v>52</v>
      </c>
    </row>
    <row r="24" spans="1:10" ht="19.5" customHeight="1">
      <c r="A24" s="11"/>
      <c r="B24" s="14"/>
      <c r="C24" s="14"/>
      <c r="D24" s="19"/>
      <c r="E24" s="178"/>
      <c r="F24" s="161"/>
      <c r="G24" s="19"/>
      <c r="H24" s="58">
        <v>0</v>
      </c>
      <c r="I24" s="59">
        <v>0</v>
      </c>
      <c r="J24" s="21"/>
    </row>
    <row r="25" spans="1:10" ht="19.5" customHeight="1">
      <c r="A25" s="11"/>
      <c r="B25" s="14"/>
      <c r="C25" s="14"/>
      <c r="D25" s="19"/>
      <c r="E25" s="178"/>
      <c r="F25" s="161"/>
      <c r="G25" s="19"/>
      <c r="H25" s="58">
        <v>0</v>
      </c>
      <c r="I25" s="59">
        <v>0</v>
      </c>
      <c r="J25" s="21"/>
    </row>
    <row r="26" spans="1:10" ht="19.5" customHeight="1">
      <c r="A26" s="11"/>
      <c r="B26" s="14"/>
      <c r="C26" s="14"/>
      <c r="D26" s="19"/>
      <c r="E26" s="178"/>
      <c r="F26" s="161"/>
      <c r="G26" s="19"/>
      <c r="H26" s="58">
        <v>0</v>
      </c>
      <c r="I26" s="59">
        <v>0</v>
      </c>
      <c r="J26" s="21"/>
    </row>
    <row r="27" spans="1:10" ht="19.5" customHeight="1">
      <c r="A27" s="11"/>
      <c r="B27" s="14"/>
      <c r="C27" s="14"/>
      <c r="D27" s="19"/>
      <c r="E27" s="178"/>
      <c r="F27" s="161"/>
      <c r="G27" s="19"/>
      <c r="H27" s="58">
        <v>0</v>
      </c>
      <c r="I27" s="59">
        <v>0</v>
      </c>
      <c r="J27" s="21"/>
    </row>
    <row r="28" spans="1:10" ht="19.5" customHeight="1">
      <c r="A28" s="11"/>
      <c r="B28" s="14"/>
      <c r="C28" s="14"/>
      <c r="D28" s="19"/>
      <c r="E28" s="178"/>
      <c r="F28" s="161"/>
      <c r="G28" s="19"/>
      <c r="H28" s="58">
        <v>0</v>
      </c>
      <c r="I28" s="59">
        <v>0</v>
      </c>
      <c r="J28" s="71"/>
    </row>
    <row r="29" spans="1:10" ht="19.5" customHeight="1">
      <c r="A29" s="11"/>
      <c r="B29" s="14"/>
      <c r="C29" s="14"/>
      <c r="D29" s="19"/>
      <c r="E29" s="178"/>
      <c r="F29" s="161"/>
      <c r="G29" s="19"/>
      <c r="H29" s="58">
        <v>0</v>
      </c>
      <c r="I29" s="59">
        <v>0</v>
      </c>
      <c r="J29" s="72"/>
    </row>
    <row r="30" spans="1:10" ht="19.5" customHeight="1" thickBot="1">
      <c r="A30" s="50"/>
      <c r="B30" s="25"/>
      <c r="C30" s="25"/>
      <c r="D30" s="23"/>
      <c r="E30" s="186"/>
      <c r="F30" s="181"/>
      <c r="G30" s="49"/>
      <c r="H30" s="62">
        <v>0</v>
      </c>
      <c r="I30" s="63">
        <v>0</v>
      </c>
      <c r="J30" s="48"/>
    </row>
    <row r="31" spans="1:13" ht="27" customHeight="1" thickBot="1">
      <c r="A31" s="26" t="s">
        <v>7</v>
      </c>
      <c r="B31" s="27"/>
      <c r="C31" s="27">
        <f>C5+C6</f>
        <v>3062558</v>
      </c>
      <c r="D31" s="28"/>
      <c r="E31" s="47"/>
      <c r="F31" s="175" t="s">
        <v>14</v>
      </c>
      <c r="G31" s="176"/>
      <c r="H31" s="29">
        <f>SUM(H5:H30)</f>
        <v>5985610</v>
      </c>
      <c r="I31" s="30">
        <f>SUM(I5:I30)</f>
        <v>266250</v>
      </c>
      <c r="J31" s="135"/>
      <c r="L31" s="31"/>
      <c r="M31" s="31"/>
    </row>
    <row r="32" spans="6:10" ht="27" customHeight="1" thickBot="1">
      <c r="F32" s="175" t="s">
        <v>39</v>
      </c>
      <c r="G32" s="176"/>
      <c r="H32" s="73">
        <f>H31/(H31+I31)</f>
        <v>0.957412673988221</v>
      </c>
      <c r="I32" s="74">
        <f>I31/(H31+I31)</f>
        <v>0.04258732601177889</v>
      </c>
      <c r="J32" s="136"/>
    </row>
    <row r="34" ht="16.5">
      <c r="H34" s="31"/>
    </row>
    <row r="35" spans="8:10" ht="16.5">
      <c r="H35" s="34"/>
      <c r="J35" s="1"/>
    </row>
    <row r="36" spans="8:10" ht="16.5">
      <c r="H36" s="33"/>
      <c r="J36" s="1"/>
    </row>
    <row r="37" spans="8:10" ht="16.5">
      <c r="H37" s="34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F31:G31"/>
    <mergeCell ref="F32:G32"/>
    <mergeCell ref="E5:E19"/>
    <mergeCell ref="F5:F10"/>
    <mergeCell ref="E20:E22"/>
    <mergeCell ref="F20:F22"/>
    <mergeCell ref="F14:F19"/>
    <mergeCell ref="F11:F13"/>
    <mergeCell ref="F23:F30"/>
    <mergeCell ref="E23:E30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D36" sqref="D36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2" customWidth="1"/>
    <col min="7" max="7" width="19.5546875" style="1" bestFit="1" customWidth="1"/>
    <col min="8" max="9" width="11.10546875" style="1" bestFit="1" customWidth="1"/>
    <col min="10" max="10" width="37.77734375" style="33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82" t="s">
        <v>46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47</v>
      </c>
    </row>
    <row r="3" spans="1:10" ht="20.25" customHeight="1">
      <c r="A3" s="155" t="s">
        <v>62</v>
      </c>
      <c r="B3" s="156"/>
      <c r="C3" s="156"/>
      <c r="D3" s="157"/>
      <c r="E3" s="141" t="s">
        <v>63</v>
      </c>
      <c r="F3" s="141"/>
      <c r="G3" s="141"/>
      <c r="H3" s="141"/>
      <c r="I3" s="142"/>
      <c r="J3" s="183" t="s">
        <v>64</v>
      </c>
    </row>
    <row r="4" spans="1:10" ht="20.25" customHeight="1" thickBot="1">
      <c r="A4" s="158" t="s">
        <v>65</v>
      </c>
      <c r="B4" s="159"/>
      <c r="C4" s="5" t="s">
        <v>66</v>
      </c>
      <c r="D4" s="6" t="s">
        <v>8</v>
      </c>
      <c r="E4" s="143" t="s">
        <v>65</v>
      </c>
      <c r="F4" s="144"/>
      <c r="G4" s="145"/>
      <c r="H4" s="7" t="s">
        <v>12</v>
      </c>
      <c r="I4" s="8" t="s">
        <v>13</v>
      </c>
      <c r="J4" s="184"/>
    </row>
    <row r="5" spans="1:10" ht="19.5" customHeight="1">
      <c r="A5" s="46" t="s">
        <v>0</v>
      </c>
      <c r="B5" s="101" t="s">
        <v>58</v>
      </c>
      <c r="C5" s="67">
        <v>87434340</v>
      </c>
      <c r="D5" s="69"/>
      <c r="E5" s="177" t="s">
        <v>36</v>
      </c>
      <c r="F5" s="180" t="s">
        <v>3</v>
      </c>
      <c r="G5" s="108" t="s">
        <v>68</v>
      </c>
      <c r="H5" s="56">
        <v>8610000</v>
      </c>
      <c r="I5" s="57">
        <v>0</v>
      </c>
      <c r="J5" s="12"/>
    </row>
    <row r="6" spans="1:10" ht="19.5" customHeight="1">
      <c r="A6" s="11"/>
      <c r="B6" s="110" t="s">
        <v>59</v>
      </c>
      <c r="C6" s="14">
        <v>335</v>
      </c>
      <c r="D6" s="69"/>
      <c r="E6" s="178"/>
      <c r="F6" s="166"/>
      <c r="G6" s="15" t="s">
        <v>27</v>
      </c>
      <c r="H6" s="58">
        <v>0</v>
      </c>
      <c r="I6" s="59">
        <v>0</v>
      </c>
      <c r="J6" s="21"/>
    </row>
    <row r="7" spans="1:10" ht="16.5">
      <c r="A7" s="75"/>
      <c r="B7" s="101" t="s">
        <v>60</v>
      </c>
      <c r="C7" s="68">
        <v>30000</v>
      </c>
      <c r="D7" s="76"/>
      <c r="E7" s="178"/>
      <c r="F7" s="166"/>
      <c r="G7" s="15" t="s">
        <v>28</v>
      </c>
      <c r="H7" s="58">
        <v>0</v>
      </c>
      <c r="I7" s="59">
        <v>0</v>
      </c>
      <c r="J7" s="21"/>
    </row>
    <row r="8" spans="1:10" ht="16.5">
      <c r="A8" s="75"/>
      <c r="B8" s="110" t="s">
        <v>61</v>
      </c>
      <c r="C8" s="14">
        <v>34</v>
      </c>
      <c r="D8" s="76"/>
      <c r="E8" s="178"/>
      <c r="F8" s="166"/>
      <c r="G8" s="15" t="s">
        <v>29</v>
      </c>
      <c r="H8" s="58">
        <v>718500</v>
      </c>
      <c r="I8" s="59">
        <v>0</v>
      </c>
      <c r="J8" s="21"/>
    </row>
    <row r="9" spans="1:10" ht="19.5" customHeight="1">
      <c r="A9" s="11"/>
      <c r="B9" s="87"/>
      <c r="C9" s="51"/>
      <c r="D9" s="77"/>
      <c r="E9" s="178"/>
      <c r="F9" s="166"/>
      <c r="G9" s="15" t="s">
        <v>30</v>
      </c>
      <c r="H9" s="58">
        <v>0</v>
      </c>
      <c r="I9" s="59">
        <v>0</v>
      </c>
      <c r="J9" s="21"/>
    </row>
    <row r="10" spans="1:10" ht="19.5" customHeight="1">
      <c r="A10" s="11"/>
      <c r="B10" s="87"/>
      <c r="C10" s="54"/>
      <c r="D10" s="19"/>
      <c r="E10" s="178"/>
      <c r="F10" s="167"/>
      <c r="G10" s="15" t="s">
        <v>17</v>
      </c>
      <c r="H10" s="58">
        <v>0</v>
      </c>
      <c r="I10" s="59">
        <v>0</v>
      </c>
      <c r="J10" s="21"/>
    </row>
    <row r="11" spans="1:10" ht="19.5" customHeight="1">
      <c r="A11" s="11"/>
      <c r="B11" s="87"/>
      <c r="C11" s="88"/>
      <c r="D11" s="19"/>
      <c r="E11" s="178"/>
      <c r="F11" s="163" t="s">
        <v>4</v>
      </c>
      <c r="G11" s="15" t="s">
        <v>5</v>
      </c>
      <c r="H11" s="61">
        <v>0</v>
      </c>
      <c r="I11" s="60">
        <v>0</v>
      </c>
      <c r="J11" s="21"/>
    </row>
    <row r="12" spans="1:10" ht="19.5" customHeight="1">
      <c r="A12" s="11"/>
      <c r="B12" s="64"/>
      <c r="C12" s="64"/>
      <c r="D12" s="19"/>
      <c r="E12" s="178"/>
      <c r="F12" s="161"/>
      <c r="G12" s="15" t="s">
        <v>31</v>
      </c>
      <c r="H12" s="58">
        <v>0</v>
      </c>
      <c r="I12" s="59">
        <v>0</v>
      </c>
      <c r="J12" s="21"/>
    </row>
    <row r="13" spans="1:10" ht="19.5" customHeight="1">
      <c r="A13" s="11"/>
      <c r="B13" s="64"/>
      <c r="C13" s="64"/>
      <c r="D13" s="19"/>
      <c r="E13" s="178"/>
      <c r="F13" s="161"/>
      <c r="G13" s="15" t="s">
        <v>9</v>
      </c>
      <c r="H13" s="58">
        <v>0</v>
      </c>
      <c r="I13" s="59">
        <v>0</v>
      </c>
      <c r="J13" s="21"/>
    </row>
    <row r="14" spans="1:10" ht="19.5" customHeight="1">
      <c r="A14" s="11"/>
      <c r="B14" s="64"/>
      <c r="C14" s="64"/>
      <c r="D14" s="15"/>
      <c r="E14" s="178"/>
      <c r="F14" s="163" t="s">
        <v>33</v>
      </c>
      <c r="G14" s="15" t="s">
        <v>69</v>
      </c>
      <c r="H14" s="58">
        <v>0</v>
      </c>
      <c r="I14" s="59">
        <v>0</v>
      </c>
      <c r="J14" s="21"/>
    </row>
    <row r="15" spans="1:10" ht="19.5" customHeight="1">
      <c r="A15" s="11"/>
      <c r="B15" s="14"/>
      <c r="C15" s="14"/>
      <c r="D15" s="19"/>
      <c r="E15" s="178"/>
      <c r="F15" s="161"/>
      <c r="G15" s="15" t="s">
        <v>34</v>
      </c>
      <c r="H15" s="58">
        <v>54015</v>
      </c>
      <c r="I15" s="59">
        <v>0</v>
      </c>
      <c r="J15" s="21" t="s">
        <v>53</v>
      </c>
    </row>
    <row r="16" spans="1:10" ht="19.5" customHeight="1">
      <c r="A16" s="11"/>
      <c r="B16" s="14"/>
      <c r="C16" s="14"/>
      <c r="D16" s="19"/>
      <c r="E16" s="178"/>
      <c r="F16" s="161"/>
      <c r="G16" s="15" t="s">
        <v>1</v>
      </c>
      <c r="H16" s="58">
        <v>0</v>
      </c>
      <c r="I16" s="59">
        <v>0</v>
      </c>
      <c r="J16" s="21" t="s">
        <v>49</v>
      </c>
    </row>
    <row r="17" spans="1:10" ht="19.5" customHeight="1">
      <c r="A17" s="11"/>
      <c r="B17" s="14"/>
      <c r="C17" s="14"/>
      <c r="D17" s="19"/>
      <c r="E17" s="178"/>
      <c r="F17" s="161"/>
      <c r="G17" s="15" t="s">
        <v>2</v>
      </c>
      <c r="H17" s="58">
        <v>0</v>
      </c>
      <c r="I17" s="59">
        <v>0</v>
      </c>
      <c r="J17" s="21"/>
    </row>
    <row r="18" spans="1:10" ht="19.5" customHeight="1">
      <c r="A18" s="11"/>
      <c r="B18" s="14"/>
      <c r="C18" s="14"/>
      <c r="D18" s="19"/>
      <c r="E18" s="178"/>
      <c r="F18" s="161"/>
      <c r="G18" s="15" t="s">
        <v>10</v>
      </c>
      <c r="H18" s="58">
        <v>0</v>
      </c>
      <c r="I18" s="59">
        <v>0</v>
      </c>
      <c r="J18" s="21"/>
    </row>
    <row r="19" spans="1:10" ht="19.5" customHeight="1">
      <c r="A19" s="11"/>
      <c r="B19" s="14"/>
      <c r="C19" s="14"/>
      <c r="D19" s="19"/>
      <c r="E19" s="179"/>
      <c r="F19" s="162"/>
      <c r="G19" s="15" t="s">
        <v>16</v>
      </c>
      <c r="H19" s="58">
        <v>0</v>
      </c>
      <c r="I19" s="59">
        <v>0</v>
      </c>
      <c r="J19" s="70"/>
    </row>
    <row r="20" spans="1:10" ht="19.5" customHeight="1">
      <c r="A20" s="11"/>
      <c r="B20" s="14"/>
      <c r="C20" s="14"/>
      <c r="D20" s="19"/>
      <c r="E20" s="178" t="s">
        <v>35</v>
      </c>
      <c r="F20" s="163" t="s">
        <v>11</v>
      </c>
      <c r="G20" s="15" t="s">
        <v>11</v>
      </c>
      <c r="H20" s="58">
        <v>0</v>
      </c>
      <c r="I20" s="59">
        <v>0</v>
      </c>
      <c r="J20" s="21"/>
    </row>
    <row r="21" spans="1:10" ht="19.5" customHeight="1">
      <c r="A21" s="11"/>
      <c r="B21" s="14"/>
      <c r="C21" s="14"/>
      <c r="D21" s="19"/>
      <c r="E21" s="178"/>
      <c r="F21" s="161"/>
      <c r="G21" s="15" t="s">
        <v>15</v>
      </c>
      <c r="H21" s="58">
        <v>0</v>
      </c>
      <c r="I21" s="59">
        <v>0</v>
      </c>
      <c r="J21" s="21"/>
    </row>
    <row r="22" spans="1:10" ht="19.5" customHeight="1">
      <c r="A22" s="11"/>
      <c r="B22" s="14"/>
      <c r="C22" s="14"/>
      <c r="D22" s="19"/>
      <c r="E22" s="179"/>
      <c r="F22" s="162"/>
      <c r="G22" s="15" t="s">
        <v>6</v>
      </c>
      <c r="H22" s="58">
        <v>0</v>
      </c>
      <c r="I22" s="59">
        <v>0</v>
      </c>
      <c r="J22" s="21"/>
    </row>
    <row r="23" spans="1:10" ht="19.5" customHeight="1">
      <c r="A23" s="11"/>
      <c r="B23" s="14"/>
      <c r="C23" s="14"/>
      <c r="D23" s="19"/>
      <c r="E23" s="185" t="s">
        <v>43</v>
      </c>
      <c r="F23" s="163" t="s">
        <v>43</v>
      </c>
      <c r="G23" s="15" t="s">
        <v>44</v>
      </c>
      <c r="H23" s="58">
        <v>74996340</v>
      </c>
      <c r="I23" s="59">
        <v>0</v>
      </c>
      <c r="J23" s="21" t="s">
        <v>55</v>
      </c>
    </row>
    <row r="24" spans="1:10" ht="19.5" customHeight="1">
      <c r="A24" s="11"/>
      <c r="B24" s="14"/>
      <c r="C24" s="14"/>
      <c r="D24" s="19"/>
      <c r="E24" s="178"/>
      <c r="F24" s="161"/>
      <c r="G24" s="15"/>
      <c r="H24" s="58">
        <v>0</v>
      </c>
      <c r="I24" s="59">
        <v>0</v>
      </c>
      <c r="J24" s="21"/>
    </row>
    <row r="25" spans="1:10" ht="19.5" customHeight="1">
      <c r="A25" s="11"/>
      <c r="B25" s="14"/>
      <c r="C25" s="14"/>
      <c r="D25" s="19"/>
      <c r="E25" s="178"/>
      <c r="F25" s="161"/>
      <c r="G25" s="15"/>
      <c r="H25" s="58">
        <v>0</v>
      </c>
      <c r="I25" s="59">
        <v>0</v>
      </c>
      <c r="J25" s="21"/>
    </row>
    <row r="26" spans="1:10" ht="19.5" customHeight="1">
      <c r="A26" s="11"/>
      <c r="B26" s="14"/>
      <c r="C26" s="14"/>
      <c r="D26" s="19"/>
      <c r="E26" s="178"/>
      <c r="F26" s="161"/>
      <c r="G26" s="15"/>
      <c r="H26" s="58">
        <v>0</v>
      </c>
      <c r="I26" s="59">
        <v>0</v>
      </c>
      <c r="J26" s="21"/>
    </row>
    <row r="27" spans="1:10" ht="19.5" customHeight="1">
      <c r="A27" s="11"/>
      <c r="B27" s="14"/>
      <c r="C27" s="14"/>
      <c r="D27" s="19"/>
      <c r="E27" s="178"/>
      <c r="F27" s="161"/>
      <c r="G27" s="19"/>
      <c r="H27" s="58">
        <v>0</v>
      </c>
      <c r="I27" s="59">
        <v>0</v>
      </c>
      <c r="J27" s="21"/>
    </row>
    <row r="28" spans="1:10" ht="19.5" customHeight="1">
      <c r="A28" s="11"/>
      <c r="B28" s="14"/>
      <c r="C28" s="14"/>
      <c r="D28" s="19"/>
      <c r="E28" s="178"/>
      <c r="F28" s="161"/>
      <c r="G28" s="19"/>
      <c r="H28" s="58">
        <v>0</v>
      </c>
      <c r="I28" s="59">
        <v>0</v>
      </c>
      <c r="J28" s="21"/>
    </row>
    <row r="29" spans="1:10" ht="19.5" customHeight="1">
      <c r="A29" s="11"/>
      <c r="B29" s="14"/>
      <c r="C29" s="14"/>
      <c r="D29" s="19"/>
      <c r="E29" s="178"/>
      <c r="F29" s="161"/>
      <c r="G29" s="97"/>
      <c r="H29" s="98">
        <v>0</v>
      </c>
      <c r="I29" s="59">
        <v>0</v>
      </c>
      <c r="J29" s="21"/>
    </row>
    <row r="30" spans="1:10" ht="19.5" customHeight="1" thickBot="1">
      <c r="A30" s="24"/>
      <c r="B30" s="25"/>
      <c r="C30" s="25"/>
      <c r="D30" s="23"/>
      <c r="E30" s="186"/>
      <c r="F30" s="181"/>
      <c r="G30" s="93"/>
      <c r="H30" s="94">
        <v>0</v>
      </c>
      <c r="I30" s="95">
        <v>0</v>
      </c>
      <c r="J30" s="96"/>
    </row>
    <row r="31" spans="1:13" ht="27" customHeight="1" thickBot="1">
      <c r="A31" s="26" t="s">
        <v>7</v>
      </c>
      <c r="B31" s="27"/>
      <c r="C31" s="27">
        <f>SUM(C5:C30)</f>
        <v>87464709</v>
      </c>
      <c r="D31" s="28"/>
      <c r="E31" s="47"/>
      <c r="F31" s="175" t="s">
        <v>14</v>
      </c>
      <c r="G31" s="176"/>
      <c r="H31" s="29">
        <f>SUM(H5:H30)</f>
        <v>84378855</v>
      </c>
      <c r="I31" s="30">
        <f>SUM(I5:I30)</f>
        <v>0</v>
      </c>
      <c r="J31" s="135"/>
      <c r="L31" s="31"/>
      <c r="M31" s="31"/>
    </row>
    <row r="33" ht="16.5">
      <c r="H33" s="31"/>
    </row>
    <row r="34" spans="8:10" ht="16.5">
      <c r="H34" s="34"/>
      <c r="J34" s="1"/>
    </row>
    <row r="35" spans="8:10" ht="16.5">
      <c r="H35" s="33"/>
      <c r="J35" s="1"/>
    </row>
    <row r="36" spans="8:10" ht="16.5">
      <c r="H36" s="34"/>
      <c r="J36" s="1"/>
    </row>
  </sheetData>
  <sheetProtection/>
  <mergeCells count="15">
    <mergeCell ref="F11:F13"/>
    <mergeCell ref="F14:F19"/>
    <mergeCell ref="F23:F30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E23:E30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바다의별</cp:lastModifiedBy>
  <cp:lastPrinted>2021-08-05T08:28:25Z</cp:lastPrinted>
  <dcterms:created xsi:type="dcterms:W3CDTF">2004-08-24T01:54:40Z</dcterms:created>
  <dcterms:modified xsi:type="dcterms:W3CDTF">2021-08-06T01:49:01Z</dcterms:modified>
  <cp:category/>
  <cp:version/>
  <cp:contentType/>
  <cp:contentStatus/>
</cp:coreProperties>
</file>