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7년 11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11월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<sst xmlns="http://schemas.openxmlformats.org/spreadsheetml/2006/main" count="171" uniqueCount="80">
  <si>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</si>
  <si>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</si>
  <si>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</si>
  <si>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</si>
  <si>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</si>
  <si>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</si>
  <si>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</si>
  <si>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</si>
  <si>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</si>
  <si>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</si>
  <si>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</si>
  <si>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</si>
  <si>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</si>
  <si>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</si>
  <si>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</si>
  <si>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</si>
  <si>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</si>
  <si>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</si>
  <si>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</si>
  <si>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</si>
  <si>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</si>
  <si>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</si>
  <si>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</si>
  <si>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</si>
  <si>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</si>
  <si>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</si>
  <si>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</si>
  <si>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</si>
  <si>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</si>
  <si>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</si>
  <si>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</si>
  <si>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</si>
  <si>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</si>
  <si>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</si>
  <si>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</si>
  <si>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</si>
  <si>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</si>
  <si>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</si>
  <si>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</si>
  <si>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</si>
  <si>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</si>
  <si>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</si>
  <si>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</si>
  <si>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</si>
  <si>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</si>
  <si>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</si>
  <si>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</si>
  <si>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</si>
  <si>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</si>
  <si>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</si>
  <si>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</si>
  <si>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</si>
  <si>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</si>
  <si>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</si>
  <si>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</si>
  <si>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</si>
  <si>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</si>
  <si>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</si>
  <si>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</si>
  <si>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</si>
  <si>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</si>
  <si>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</si>
  <si>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</si>
  <si>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</si>
  <si>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</si>
  <si>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</si>
  <si>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</si>
  <si>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</si>
  <si>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</si>
  <si>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</si>
  <si>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</si>
  <si>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</si>
  <si>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</si>
  <si>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</si>
  <si>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2017년 11월 바다의별 후원금 결산서</t>
  </si>
  <si>
    <t>2017. 11. 30일 기준 (단위 : 원)</t>
  </si>
  <si>
    <t>2017년도 11월 바다의별 비지정후원금 사용내역(직,간접비)</t>
  </si>
  <si>
    <t>2017년도 11월 바다의별 지정후원금 사용내역(직,간접비)</t>
  </si>
  <si>
    <t>아쿠아 강사료 및 이용료 160,000원</t>
  </si>
  <si>
    <r>
      <t>결연후원금 이무</t>
    </r>
    <r>
      <rPr>
        <sz val="8"/>
        <rFont val="맑은 고딕"/>
        <family val="3"/>
      </rPr>
      <t>○, 김태○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</si>
</sst>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75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5991500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315000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712330</v>
      </c>
      <c r="I8" s="46">
        <f t="shared" si="0"/>
        <v>0.1273457318719195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6306500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0</v>
      </c>
      <c r="I10" s="46">
        <f t="shared" si="0"/>
        <v>0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23405183</v>
      </c>
      <c r="C14" s="97" t="s">
        <v>69</v>
      </c>
      <c r="D14" s="80">
        <v>15621459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84800</v>
      </c>
      <c r="I14" s="46">
        <f t="shared" si="0"/>
        <v>0.01515999334962556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7783724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745250</v>
      </c>
      <c r="I15" s="46">
        <f t="shared" si="0"/>
        <v>0.1332309557052883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6306500</v>
      </c>
      <c r="C16" s="99" t="s">
        <v>72</v>
      </c>
      <c r="D16" s="83">
        <v>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35930</v>
      </c>
      <c r="I16" s="46">
        <f t="shared" si="0"/>
        <v>0.006423332087877905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6145670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444860</v>
      </c>
      <c r="I17" s="46">
        <f t="shared" si="0"/>
        <v>0.0795291820933305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23566013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0</v>
      </c>
      <c r="I18" s="46">
        <f t="shared" si="0"/>
        <v>0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29711683</v>
      </c>
      <c r="C19" s="95">
        <f>C17+C18</f>
        <v>29711683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292000</v>
      </c>
      <c r="K19" s="46">
        <f t="shared" si="1"/>
        <v>0.5289855072463768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1298000</v>
      </c>
      <c r="I21" s="46">
        <f t="shared" si="0"/>
        <v>0.23204801141290066</v>
      </c>
      <c r="J21" s="45">
        <f>'2017년 지정후원 직간접비사용내역'!H21+'2017년 지정후원 직간접비사용내역'!I21</f>
        <v>0</v>
      </c>
      <c r="K21" s="46">
        <f t="shared" si="1"/>
        <v>0</v>
      </c>
      <c r="L21" s="48"/>
    </row>
    <row r="22" spans="1:12" ht="19.5" customHeight="1">
      <c r="A22" s="81" t="s">
        <v>40</v>
      </c>
      <c r="B22" s="146">
        <v>7546724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0</v>
      </c>
      <c r="I22" s="46">
        <f t="shared" si="0"/>
        <v>0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2">
        <v>16019289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23566013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45000</v>
      </c>
      <c r="I26" s="46">
        <f t="shared" si="0"/>
        <v>0.008044807791664506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2227500</v>
      </c>
      <c r="I29" s="46">
        <f t="shared" si="0"/>
        <v>0.3982179856873931</v>
      </c>
      <c r="J29" s="45">
        <f>'2017년 지정후원 직간접비사용내역'!H29+'2017년 지정후원 직간접비사용내역'!I29</f>
        <v>160000</v>
      </c>
      <c r="K29" s="46">
        <f t="shared" si="1"/>
        <v>0.2898550724637681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100000</v>
      </c>
      <c r="K30" s="46">
        <f>J30/$J$31</f>
        <v>0.18115942028985507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5593670</v>
      </c>
      <c r="I31" s="52">
        <f>SUM(H5:H10,H14:H18,H22:H30)/$H$31</f>
        <v>0.7679519885870993</v>
      </c>
      <c r="J31" s="51">
        <f>SUM(J5:J30)</f>
        <v>552000</v>
      </c>
      <c r="K31" s="52">
        <f>SUM(J5:J10,J14:J18,J22:J30)/$J$31</f>
        <v>0.47101449275362317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30" sqref="F3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75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5991500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712330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84800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745250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35930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444860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1298000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45000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2227500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73</v>
      </c>
      <c r="H30" s="74">
        <v>0</v>
      </c>
      <c r="I30" s="75">
        <v>0</v>
      </c>
      <c r="J30" s="110"/>
    </row>
    <row r="31" spans="1:13" ht="27" customHeight="1" thickBot="1">
      <c r="A31" s="30" t="s">
        <v>12</v>
      </c>
      <c r="B31" s="31"/>
      <c r="C31" s="31">
        <f>C5+C6</f>
        <v>5991500</v>
      </c>
      <c r="D31" s="32"/>
      <c r="E31" s="57"/>
      <c r="F31" s="154" t="s">
        <v>22</v>
      </c>
      <c r="G31" s="155"/>
      <c r="H31" s="33">
        <f>SUM(H5:H30)</f>
        <v>4295670</v>
      </c>
      <c r="I31" s="34">
        <f>SUM(I5:I30)</f>
        <v>1298000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0.7679519885870993</v>
      </c>
      <c r="I32" s="38">
        <f>I31/(H31+I31)</f>
        <v>0.23204801141290066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2">
      <selection activeCell="J30" sqref="J30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75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100000</v>
      </c>
      <c r="D5" s="106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215000</v>
      </c>
      <c r="D6" s="106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/>
      <c r="C7" s="105"/>
      <c r="D7" s="1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1"/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292000</v>
      </c>
      <c r="J19" s="107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160000</v>
      </c>
      <c r="I29" s="71">
        <v>0</v>
      </c>
      <c r="J29" s="25" t="s">
        <v>78</v>
      </c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100000</v>
      </c>
      <c r="I30" s="75">
        <v>0</v>
      </c>
      <c r="J30" s="58" t="s">
        <v>79</v>
      </c>
    </row>
    <row r="31" spans="1:13" ht="27" customHeight="1" thickBot="1">
      <c r="A31" s="30" t="s">
        <v>12</v>
      </c>
      <c r="B31" s="31"/>
      <c r="C31" s="31">
        <f>C5+C6+C7+C8+C9</f>
        <v>315000</v>
      </c>
      <c r="D31" s="32"/>
      <c r="E31" s="57"/>
      <c r="F31" s="154" t="s">
        <v>22</v>
      </c>
      <c r="G31" s="155"/>
      <c r="H31" s="33">
        <f>SUM(H5:H30)</f>
        <v>260000</v>
      </c>
      <c r="I31" s="34">
        <f>SUM(I5:I30)</f>
        <v>292000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2018-01-03T00:55:29Z</cp:lastPrinted>
  <dcterms:created xsi:type="dcterms:W3CDTF">2004-08-24T01:54:40Z</dcterms:created>
  <dcterms:modified xsi:type="dcterms:W3CDTF">2018-01-03T00:57:33Z</dcterms:modified>
  <cp:category/>
  <cp:version/>
  <cp:contentType/>
  <cp:contentStatus/>
</cp:coreProperties>
</file>