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6년 6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6월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<sst xmlns="http://schemas.openxmlformats.org/spreadsheetml/2006/main" count="177" uniqueCount="84">
  <si>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</si>
  <si>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</si>
  <si>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</si>
  <si>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</si>
  <si>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</si>
  <si>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</si>
  <si>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</si>
  <si>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</si>
  <si>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</si>
  <si>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</si>
  <si>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</si>
  <si>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</si>
  <si>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</si>
  <si>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</si>
  <si>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</si>
  <si>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</si>
  <si>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</si>
  <si>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</si>
  <si>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</si>
  <si>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</si>
  <si>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</si>
  <si>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</si>
  <si>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</si>
  <si>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</si>
  <si>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</si>
  <si>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</si>
  <si>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</si>
  <si>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</si>
  <si>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</si>
  <si>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</si>
  <si>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</si>
  <si>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</si>
  <si>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</si>
  <si>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</si>
  <si>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</si>
  <si>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</si>
  <si>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</si>
  <si>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</si>
  <si>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</si>
  <si>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</si>
  <si>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</si>
  <si>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</si>
  <si>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</si>
  <si>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</si>
  <si>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</si>
  <si>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</si>
  <si>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</si>
  <si>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</si>
  <si>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</si>
  <si>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</si>
  <si>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</si>
  <si>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</si>
  <si>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</si>
  <si>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</si>
  <si>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</si>
  <si>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</si>
  <si>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</si>
  <si>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</si>
  <si>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</si>
  <si>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</si>
  <si>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</si>
  <si>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</si>
  <si>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</si>
  <si>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</si>
  <si>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</si>
  <si>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</si>
  <si>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</si>
  <si>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</si>
  <si>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</si>
  <si>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</si>
  <si>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</si>
  <si>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</si>
  <si>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</si>
  <si>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2016년 6월 바다의별 후원금 결산서</t>
  </si>
  <si>
    <t>2016. 06. 30일 기준 (단위 : 원)</t>
  </si>
  <si>
    <t>2016년도 6월 바다의별 비지정후원금 사용내역(직,간접비)</t>
  </si>
  <si>
    <t>2016년도 6월 바다의별 지정후원금 사용내역(직,간접비)</t>
  </si>
  <si>
    <t>재활승마</t>
  </si>
  <si>
    <t>아쿠아</t>
  </si>
  <si>
    <r>
      <t>교육훈련비 지정 (백</t>
    </r>
    <r>
      <rPr>
        <sz val="8"/>
        <rFont val="맑은 고딕"/>
        <family val="3"/>
      </rPr>
      <t>○현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○환, 직원고용보험환급과정)</t>
    </r>
  </si>
  <si>
    <r>
      <t>결연후원금(이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현,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윤)</t>
    </r>
  </si>
  <si>
    <t>아쿠아 560,000 / 재활승마 600,000</t>
  </si>
  <si>
    <r>
      <t>이</t>
    </r>
    <r>
      <rPr>
        <sz val="10"/>
        <rFont val="맑은 고딕"/>
        <family val="3"/>
      </rPr>
      <t>○</t>
    </r>
    <r>
      <rPr>
        <sz val="10"/>
        <rFont val="맑은 고딕"/>
        <family val="3"/>
      </rPr>
      <t>현, 김</t>
    </r>
    <r>
      <rPr>
        <sz val="10"/>
        <rFont val="맑은 고딕"/>
        <family val="3"/>
      </rPr>
      <t>○</t>
    </r>
    <r>
      <rPr>
        <sz val="10"/>
        <rFont val="맑은 고딕"/>
        <family val="3"/>
      </rPr>
      <t>윤</t>
    </r>
  </si>
  <si>
    <t>수********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</si>
</sst>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0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center" vertical="center" wrapText="1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9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3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64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65" xfId="0" applyNumberFormat="1" applyFont="1" applyFill="1" applyBorder="1" applyAlignment="1">
      <alignment horizontal="center" vertical="center"/>
    </xf>
    <xf numFmtId="176" fontId="46" fillId="33" borderId="66" xfId="0" applyNumberFormat="1" applyFont="1" applyFill="1" applyBorder="1" applyAlignment="1">
      <alignment horizontal="center" vertical="center"/>
    </xf>
    <xf numFmtId="176" fontId="46" fillId="33" borderId="67" xfId="0" applyNumberFormat="1" applyFont="1" applyFill="1" applyBorder="1" applyAlignment="1">
      <alignment horizontal="center" vertical="center"/>
    </xf>
    <xf numFmtId="176" fontId="46" fillId="33" borderId="68" xfId="0" applyNumberFormat="1" applyFont="1" applyFill="1" applyBorder="1" applyAlignment="1">
      <alignment horizontal="center" vertical="center"/>
    </xf>
    <xf numFmtId="0" fontId="48" fillId="36" borderId="6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1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18.75" customHeight="1" thickBot="1">
      <c r="L2" s="4" t="s">
        <v>74</v>
      </c>
    </row>
    <row r="3" spans="1:12" ht="16.5" customHeight="1">
      <c r="A3" s="134" t="s">
        <v>29</v>
      </c>
      <c r="B3" s="135"/>
      <c r="C3" s="135"/>
      <c r="D3" s="136"/>
      <c r="E3" s="142" t="s">
        <v>30</v>
      </c>
      <c r="F3" s="143"/>
      <c r="G3" s="143"/>
      <c r="H3" s="143"/>
      <c r="I3" s="143"/>
      <c r="J3" s="143"/>
      <c r="K3" s="144"/>
      <c r="L3" s="139" t="s">
        <v>31</v>
      </c>
    </row>
    <row r="4" spans="1:12" ht="16.5" customHeight="1" thickBot="1">
      <c r="A4" s="137" t="s">
        <v>32</v>
      </c>
      <c r="B4" s="138"/>
      <c r="C4" s="5" t="s">
        <v>33</v>
      </c>
      <c r="D4" s="6" t="s">
        <v>31</v>
      </c>
      <c r="E4" s="127" t="s">
        <v>32</v>
      </c>
      <c r="F4" s="128"/>
      <c r="G4" s="129"/>
      <c r="H4" s="43" t="s">
        <v>34</v>
      </c>
      <c r="I4" s="44" t="s">
        <v>35</v>
      </c>
      <c r="J4" s="43" t="s">
        <v>36</v>
      </c>
      <c r="K4" s="44" t="s">
        <v>35</v>
      </c>
      <c r="L4" s="140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7376124</v>
      </c>
      <c r="D5" s="20"/>
      <c r="E5" s="120" t="s">
        <v>58</v>
      </c>
      <c r="F5" s="130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1315000</v>
      </c>
      <c r="D6" s="23"/>
      <c r="E6" s="121"/>
      <c r="F6" s="131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1"/>
      <c r="F7" s="131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1"/>
      <c r="F8" s="131"/>
      <c r="G8" s="23" t="s">
        <v>46</v>
      </c>
      <c r="H8" s="45">
        <f>'2016년 비지정후원 직간접비사용내역'!H8+'2016년 비지정후원 직간접비사용내역'!I8</f>
        <v>950700</v>
      </c>
      <c r="I8" s="46">
        <f t="shared" si="0"/>
        <v>0.08688611037743868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8691124</v>
      </c>
      <c r="D9" s="50"/>
      <c r="E9" s="121"/>
      <c r="F9" s="131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1"/>
      <c r="F10" s="132"/>
      <c r="G10" s="23" t="s">
        <v>28</v>
      </c>
      <c r="H10" s="45">
        <f>'2016년 비지정후원 직간접비사용내역'!H10+'2016년 비지정후원 직간접비사용내역'!I10</f>
        <v>86700</v>
      </c>
      <c r="I10" s="46">
        <f t="shared" si="0"/>
        <v>0.007923662322208829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1"/>
      <c r="F11" s="133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1"/>
      <c r="F12" s="131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1"/>
      <c r="F13" s="132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07" t="s">
        <v>64</v>
      </c>
      <c r="B14" s="109">
        <v>47285338</v>
      </c>
      <c r="C14" s="97" t="s">
        <v>69</v>
      </c>
      <c r="D14" s="80">
        <v>35610348</v>
      </c>
      <c r="E14" s="121"/>
      <c r="F14" s="133" t="s">
        <v>50</v>
      </c>
      <c r="G14" s="23" t="s">
        <v>10</v>
      </c>
      <c r="H14" s="45">
        <f>'2016년 비지정후원 직간접비사용내역'!H14+'2016년 비지정후원 직간접비사용내역'!I14</f>
        <v>367900</v>
      </c>
      <c r="I14" s="46">
        <f t="shared" si="0"/>
        <v>0.03362301462907299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08"/>
      <c r="B15" s="110"/>
      <c r="C15" s="98" t="s">
        <v>36</v>
      </c>
      <c r="D15" s="83">
        <v>11674990</v>
      </c>
      <c r="E15" s="121"/>
      <c r="F15" s="131"/>
      <c r="G15" s="23" t="s">
        <v>51</v>
      </c>
      <c r="H15" s="45">
        <f>'2016년 비지정후원 직간접비사용내역'!H15+'2016년 비지정후원 직간접비사용내역'!I15</f>
        <v>2738470</v>
      </c>
      <c r="I15" s="46">
        <f t="shared" si="0"/>
        <v>0.2502734897289413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8691124</v>
      </c>
      <c r="C16" s="100" t="s">
        <v>72</v>
      </c>
      <c r="D16" s="83">
        <v>0</v>
      </c>
      <c r="E16" s="121"/>
      <c r="F16" s="131"/>
      <c r="G16" s="23" t="s">
        <v>4</v>
      </c>
      <c r="H16" s="45">
        <f>'2016년 비지정후원 직간접비사용내역'!H16+'2016년 비지정후원 직간접비사용내역'!I16</f>
        <v>164890</v>
      </c>
      <c r="I16" s="46">
        <f t="shared" si="0"/>
        <v>0.015069581087762556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15361910</v>
      </c>
      <c r="D17" s="83"/>
      <c r="E17" s="121"/>
      <c r="F17" s="131"/>
      <c r="G17" s="23" t="s">
        <v>6</v>
      </c>
      <c r="H17" s="45">
        <f>'2016년 비지정후원 직간접비사용내역'!H17+'2016년 비지정후원 직간접비사용내역'!I17</f>
        <v>754370</v>
      </c>
      <c r="I17" s="46">
        <f t="shared" si="0"/>
        <v>0.0689431735409997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40614552</v>
      </c>
      <c r="D18" s="86"/>
      <c r="E18" s="121"/>
      <c r="F18" s="131"/>
      <c r="G18" s="23" t="s">
        <v>17</v>
      </c>
      <c r="H18" s="45">
        <f>'2016년 비지정후원 직간접비사용내역'!H18+'2016년 비지정후원 직간접비사용내역'!I18</f>
        <v>185900</v>
      </c>
      <c r="I18" s="46">
        <f t="shared" si="0"/>
        <v>0.016989721172994476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55976462</v>
      </c>
      <c r="C19" s="95">
        <f>C17+C18</f>
        <v>55976462</v>
      </c>
      <c r="D19" s="96"/>
      <c r="E19" s="122"/>
      <c r="F19" s="132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3150000</v>
      </c>
      <c r="K19" s="46">
        <f t="shared" si="1"/>
        <v>0.7126696832579186</v>
      </c>
      <c r="L19" s="48"/>
    </row>
    <row r="20" spans="1:12" ht="19.5" customHeight="1">
      <c r="A20" s="78"/>
      <c r="B20" s="79"/>
      <c r="C20" s="79"/>
      <c r="D20" s="80"/>
      <c r="E20" s="123" t="s">
        <v>59</v>
      </c>
      <c r="F20" s="125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1"/>
      <c r="F21" s="126"/>
      <c r="G21" s="23" t="s">
        <v>25</v>
      </c>
      <c r="H21" s="45">
        <f>'2016년 비지정후원 직간접비사용내역'!H21+'2016년 비지정후원 직간접비사용내역'!I21</f>
        <v>0</v>
      </c>
      <c r="I21" s="46">
        <f t="shared" si="0"/>
        <v>0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15">
        <v>8569990</v>
      </c>
      <c r="C22" s="115"/>
      <c r="D22" s="116"/>
      <c r="E22" s="124"/>
      <c r="F22" s="122"/>
      <c r="G22" s="23" t="s">
        <v>11</v>
      </c>
      <c r="H22" s="45">
        <f>'2016년 비지정후원 직간접비사용내역'!H22+'2016년 비지정후원 직간접비사용내역'!I22</f>
        <v>0</v>
      </c>
      <c r="I22" s="46">
        <f t="shared" si="0"/>
        <v>0</v>
      </c>
      <c r="J22" s="45">
        <f>'2016년 지정후원 직간접비사용내역'!H22+'2016년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3">
        <v>0</v>
      </c>
      <c r="C23" s="113"/>
      <c r="D23" s="114"/>
      <c r="E23" s="123" t="s">
        <v>60</v>
      </c>
      <c r="F23" s="125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0"/>
        <v>0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1">
        <v>32044562</v>
      </c>
      <c r="C24" s="111"/>
      <c r="D24" s="112"/>
      <c r="E24" s="121"/>
      <c r="F24" s="126"/>
      <c r="G24" s="23" t="s">
        <v>3</v>
      </c>
      <c r="H24" s="45">
        <f>'2016년 비지정후원 직간접비사용내역'!H24+'2016년 비지정후원 직간접비사용내역'!I24</f>
        <v>683700</v>
      </c>
      <c r="I24" s="46">
        <f t="shared" si="0"/>
        <v>0.06248452052703778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17">
        <f>B22+B23+B24</f>
        <v>40614552</v>
      </c>
      <c r="B25" s="118"/>
      <c r="C25" s="118"/>
      <c r="D25" s="119"/>
      <c r="E25" s="121"/>
      <c r="F25" s="126"/>
      <c r="G25" s="23" t="s">
        <v>26</v>
      </c>
      <c r="H25" s="45">
        <f>'2016년 비지정후원 직간접비사용내역'!H25+'2016년 비지정후원 직간접비사용내역'!I25</f>
        <v>4588300</v>
      </c>
      <c r="I25" s="46">
        <f t="shared" si="0"/>
        <v>0.4193326393655221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1"/>
      <c r="F26" s="126"/>
      <c r="G26" s="23" t="s">
        <v>23</v>
      </c>
      <c r="H26" s="45">
        <f>'2016년 비지정후원 직간접비사용내역'!H26+'2016년 비지정후원 직간접비사용내역'!I26</f>
        <v>0</v>
      </c>
      <c r="I26" s="46">
        <f t="shared" si="0"/>
        <v>0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1"/>
      <c r="F27" s="126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1"/>
      <c r="F28" s="122"/>
      <c r="G28" s="23" t="s">
        <v>53</v>
      </c>
      <c r="H28" s="45">
        <f>'2016년 비지정후원 직간접비사용내역'!H28+'2016년 비지정후원 직간접비사용내역'!I28</f>
        <v>276580</v>
      </c>
      <c r="I28" s="46">
        <f t="shared" si="0"/>
        <v>0.025277122549902165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1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144400</v>
      </c>
      <c r="I29" s="46">
        <f t="shared" si="0"/>
        <v>0.013196964698119432</v>
      </c>
      <c r="J29" s="45">
        <f>'2016년 지정후원 직간접비사용내역'!H29+'2016년 지정후원 직간접비사용내역'!I29</f>
        <v>1160000</v>
      </c>
      <c r="K29" s="46">
        <f t="shared" si="1"/>
        <v>0.26244343891402716</v>
      </c>
      <c r="L29" s="48"/>
    </row>
    <row r="30" spans="1:12" ht="19.5" customHeight="1">
      <c r="A30" s="81"/>
      <c r="B30" s="82"/>
      <c r="C30" s="82"/>
      <c r="D30" s="83"/>
      <c r="E30" s="124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H30/$H$31</f>
        <v>0</v>
      </c>
      <c r="J30" s="45">
        <f>'2016년 지정후원 직간접비사용내역'!H30+'2016년 지정후원 직간접비사용내역'!I30</f>
        <v>110000</v>
      </c>
      <c r="K30" s="46">
        <f>J30/$J$31</f>
        <v>0.024886877828054297</v>
      </c>
      <c r="L30" s="48"/>
    </row>
    <row r="31" spans="1:12" ht="14.25" thickBot="1">
      <c r="A31" s="91"/>
      <c r="B31" s="92"/>
      <c r="C31" s="92"/>
      <c r="D31" s="93"/>
      <c r="E31" s="127" t="s">
        <v>41</v>
      </c>
      <c r="F31" s="128"/>
      <c r="G31" s="129"/>
      <c r="H31" s="51">
        <f>SUM(H5:H30)</f>
        <v>10941910</v>
      </c>
      <c r="I31" s="52">
        <f>SUM(H5:H10,H14:H18,H22:H30)/$H$31</f>
        <v>1</v>
      </c>
      <c r="J31" s="51">
        <f>SUM(J5:J30)</f>
        <v>4420000</v>
      </c>
      <c r="K31" s="52">
        <f>SUM(J5:J10,J14:J18,J22:J30)/$J$31</f>
        <v>0.2873303167420814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H31" sqref="H3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74</v>
      </c>
    </row>
    <row r="3" spans="1:10" ht="20.25" customHeight="1">
      <c r="A3" s="134" t="s">
        <v>0</v>
      </c>
      <c r="B3" s="135"/>
      <c r="C3" s="135"/>
      <c r="D3" s="145"/>
      <c r="E3" s="143" t="s">
        <v>2</v>
      </c>
      <c r="F3" s="143"/>
      <c r="G3" s="143"/>
      <c r="H3" s="143"/>
      <c r="I3" s="144"/>
      <c r="J3" s="146" t="s">
        <v>15</v>
      </c>
    </row>
    <row r="4" spans="1:10" ht="20.25" customHeight="1" thickBot="1">
      <c r="A4" s="137" t="s">
        <v>13</v>
      </c>
      <c r="B4" s="138"/>
      <c r="C4" s="54" t="s">
        <v>14</v>
      </c>
      <c r="D4" s="6" t="s">
        <v>15</v>
      </c>
      <c r="E4" s="127" t="s">
        <v>13</v>
      </c>
      <c r="F4" s="128"/>
      <c r="G4" s="129"/>
      <c r="H4" s="7" t="s">
        <v>20</v>
      </c>
      <c r="I4" s="8" t="s">
        <v>21</v>
      </c>
      <c r="J4" s="147"/>
    </row>
    <row r="5" spans="1:10" ht="19.5" customHeight="1">
      <c r="A5" s="55" t="s">
        <v>1</v>
      </c>
      <c r="B5" s="63" t="s">
        <v>38</v>
      </c>
      <c r="C5" s="62">
        <v>7367120</v>
      </c>
      <c r="D5" s="12"/>
      <c r="E5" s="153" t="s">
        <v>55</v>
      </c>
      <c r="F5" s="155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9004</v>
      </c>
      <c r="D6" s="12"/>
      <c r="E6" s="149"/>
      <c r="F6" s="126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49"/>
      <c r="F7" s="126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49"/>
      <c r="F8" s="126"/>
      <c r="G8" s="23" t="s">
        <v>46</v>
      </c>
      <c r="H8" s="70">
        <v>950700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49"/>
      <c r="F9" s="126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49"/>
      <c r="F10" s="122"/>
      <c r="G10" s="23" t="s">
        <v>28</v>
      </c>
      <c r="H10" s="73">
        <v>86700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49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49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49"/>
      <c r="F13" s="132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49"/>
      <c r="F14" s="133" t="s">
        <v>50</v>
      </c>
      <c r="G14" s="23" t="s">
        <v>10</v>
      </c>
      <c r="H14" s="70">
        <v>367900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9"/>
      <c r="F15" s="131"/>
      <c r="G15" s="23" t="s">
        <v>51</v>
      </c>
      <c r="H15" s="70">
        <v>2738470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9"/>
      <c r="F16" s="131"/>
      <c r="G16" s="23" t="s">
        <v>4</v>
      </c>
      <c r="H16" s="70">
        <v>164890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9"/>
      <c r="F17" s="131"/>
      <c r="G17" s="23" t="s">
        <v>6</v>
      </c>
      <c r="H17" s="70">
        <v>754370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9"/>
      <c r="F18" s="131"/>
      <c r="G18" s="23" t="s">
        <v>17</v>
      </c>
      <c r="H18" s="70">
        <v>185900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4"/>
      <c r="F19" s="132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49" t="s">
        <v>52</v>
      </c>
      <c r="F20" s="133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9"/>
      <c r="F21" s="131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4"/>
      <c r="F22" s="132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48" t="s">
        <v>19</v>
      </c>
      <c r="F23" s="133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9"/>
      <c r="F24" s="131"/>
      <c r="G24" s="23" t="s">
        <v>3</v>
      </c>
      <c r="H24" s="70">
        <v>683700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9"/>
      <c r="F25" s="131"/>
      <c r="G25" s="23" t="s">
        <v>26</v>
      </c>
      <c r="H25" s="70">
        <v>4588300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9"/>
      <c r="F26" s="131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9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9"/>
      <c r="F28" s="132"/>
      <c r="G28" s="23" t="s">
        <v>53</v>
      </c>
      <c r="H28" s="70">
        <v>276580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9"/>
      <c r="F29" s="56" t="s">
        <v>61</v>
      </c>
      <c r="G29" s="23" t="s">
        <v>54</v>
      </c>
      <c r="H29" s="70">
        <v>144400</v>
      </c>
      <c r="I29" s="71">
        <v>0</v>
      </c>
      <c r="J29" s="25"/>
    </row>
    <row r="30" spans="1:10" ht="19.5" customHeight="1" thickBot="1">
      <c r="A30" s="61"/>
      <c r="B30" s="29"/>
      <c r="C30" s="29"/>
      <c r="D30" s="27"/>
      <c r="E30" s="150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7376124</v>
      </c>
      <c r="D31" s="32"/>
      <c r="E31" s="57"/>
      <c r="F31" s="151" t="s">
        <v>22</v>
      </c>
      <c r="G31" s="152"/>
      <c r="H31" s="33">
        <f>SUM(H5:H30)</f>
        <v>10941910</v>
      </c>
      <c r="I31" s="34">
        <f>SUM(I5:I30)</f>
        <v>0</v>
      </c>
      <c r="J31" s="35"/>
      <c r="L31" s="36"/>
      <c r="M31" s="36"/>
    </row>
    <row r="32" spans="6:10" ht="27" customHeight="1" thickBot="1">
      <c r="F32" s="151" t="s">
        <v>63</v>
      </c>
      <c r="G32" s="152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7">
      <selection activeCell="D13" sqref="D13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74</v>
      </c>
    </row>
    <row r="3" spans="1:10" ht="20.25" customHeight="1">
      <c r="A3" s="134" t="s">
        <v>0</v>
      </c>
      <c r="B3" s="135"/>
      <c r="C3" s="135"/>
      <c r="D3" s="145"/>
      <c r="E3" s="143" t="s">
        <v>2</v>
      </c>
      <c r="F3" s="143"/>
      <c r="G3" s="143"/>
      <c r="H3" s="143"/>
      <c r="I3" s="144"/>
      <c r="J3" s="146" t="s">
        <v>15</v>
      </c>
    </row>
    <row r="4" spans="1:10" ht="20.25" customHeight="1" thickBot="1">
      <c r="A4" s="137" t="s">
        <v>13</v>
      </c>
      <c r="B4" s="138"/>
      <c r="C4" s="5" t="s">
        <v>14</v>
      </c>
      <c r="D4" s="6" t="s">
        <v>15</v>
      </c>
      <c r="E4" s="127" t="s">
        <v>13</v>
      </c>
      <c r="F4" s="128"/>
      <c r="G4" s="129"/>
      <c r="H4" s="7" t="s">
        <v>20</v>
      </c>
      <c r="I4" s="8" t="s">
        <v>21</v>
      </c>
      <c r="J4" s="147"/>
    </row>
    <row r="5" spans="1:10" ht="19.5" customHeight="1">
      <c r="A5" s="55" t="s">
        <v>1</v>
      </c>
      <c r="B5" s="101" t="s">
        <v>42</v>
      </c>
      <c r="C5" s="104">
        <v>110000</v>
      </c>
      <c r="D5" s="12" t="s">
        <v>82</v>
      </c>
      <c r="E5" s="153" t="s">
        <v>55</v>
      </c>
      <c r="F5" s="155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2" t="s">
        <v>70</v>
      </c>
      <c r="C6" s="105">
        <v>285000</v>
      </c>
      <c r="D6" s="99"/>
      <c r="E6" s="149"/>
      <c r="F6" s="126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3" t="s">
        <v>77</v>
      </c>
      <c r="C7" s="106">
        <v>600000</v>
      </c>
      <c r="D7" s="156" t="s">
        <v>83</v>
      </c>
      <c r="E7" s="149"/>
      <c r="F7" s="126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3" t="s">
        <v>78</v>
      </c>
      <c r="C8" s="106">
        <v>320000</v>
      </c>
      <c r="D8" s="157"/>
      <c r="E8" s="149"/>
      <c r="F8" s="126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49"/>
      <c r="F9" s="126"/>
      <c r="G9" s="23" t="s">
        <v>47</v>
      </c>
      <c r="H9" s="70"/>
      <c r="I9" s="71">
        <v>0</v>
      </c>
      <c r="J9" s="25"/>
    </row>
    <row r="10" spans="1:10" ht="19.5" customHeight="1">
      <c r="A10" s="14"/>
      <c r="B10" s="21"/>
      <c r="C10" s="65"/>
      <c r="D10" s="23"/>
      <c r="E10" s="149"/>
      <c r="F10" s="122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49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49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49"/>
      <c r="F13" s="131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49"/>
      <c r="F14" s="133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9"/>
      <c r="F15" s="131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9"/>
      <c r="F16" s="131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9"/>
      <c r="F17" s="131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9"/>
      <c r="F18" s="131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4"/>
      <c r="F19" s="132"/>
      <c r="G19" s="23" t="s">
        <v>27</v>
      </c>
      <c r="H19" s="70">
        <v>0</v>
      </c>
      <c r="I19" s="71">
        <v>3150000</v>
      </c>
      <c r="J19" s="25" t="s">
        <v>79</v>
      </c>
    </row>
    <row r="20" spans="1:10" ht="19.5" customHeight="1">
      <c r="A20" s="14"/>
      <c r="B20" s="18"/>
      <c r="C20" s="18"/>
      <c r="D20" s="23"/>
      <c r="E20" s="149" t="s">
        <v>52</v>
      </c>
      <c r="F20" s="133" t="s">
        <v>18</v>
      </c>
      <c r="G20" s="23" t="s">
        <v>18</v>
      </c>
      <c r="H20" s="70"/>
      <c r="I20" s="71">
        <v>0</v>
      </c>
      <c r="J20" s="25"/>
    </row>
    <row r="21" spans="1:10" ht="19.5" customHeight="1">
      <c r="A21" s="14"/>
      <c r="B21" s="18"/>
      <c r="C21" s="18"/>
      <c r="D21" s="23"/>
      <c r="E21" s="149"/>
      <c r="F21" s="131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4"/>
      <c r="F22" s="132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48" t="s">
        <v>19</v>
      </c>
      <c r="F23" s="133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9"/>
      <c r="F24" s="131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9"/>
      <c r="F25" s="131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9"/>
      <c r="F26" s="131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9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9"/>
      <c r="F28" s="132"/>
      <c r="G28" s="23" t="s">
        <v>53</v>
      </c>
      <c r="H28" s="71">
        <v>0</v>
      </c>
      <c r="I28" s="71"/>
      <c r="J28" s="25"/>
    </row>
    <row r="29" spans="1:10" ht="19.5" customHeight="1">
      <c r="A29" s="14"/>
      <c r="B29" s="18"/>
      <c r="C29" s="18"/>
      <c r="D29" s="23"/>
      <c r="E29" s="149"/>
      <c r="F29" s="56" t="s">
        <v>61</v>
      </c>
      <c r="G29" s="23" t="s">
        <v>54</v>
      </c>
      <c r="H29" s="70">
        <v>1160000</v>
      </c>
      <c r="I29" s="71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0"/>
      <c r="F30" s="60" t="s">
        <v>62</v>
      </c>
      <c r="G30" s="59" t="s">
        <v>42</v>
      </c>
      <c r="H30" s="74">
        <v>110000</v>
      </c>
      <c r="I30" s="75">
        <v>0</v>
      </c>
      <c r="J30" s="58" t="s">
        <v>80</v>
      </c>
    </row>
    <row r="31" spans="1:13" ht="27" customHeight="1" thickBot="1">
      <c r="A31" s="30" t="s">
        <v>12</v>
      </c>
      <c r="B31" s="31"/>
      <c r="C31" s="31">
        <f>C5+C6+C7+C8+C9</f>
        <v>1315000</v>
      </c>
      <c r="D31" s="32"/>
      <c r="E31" s="57"/>
      <c r="F31" s="151" t="s">
        <v>22</v>
      </c>
      <c r="G31" s="152"/>
      <c r="H31" s="33">
        <f>SUM(H5:H30)</f>
        <v>1270000</v>
      </c>
      <c r="I31" s="34">
        <f>SUM(I5:I30)</f>
        <v>3150000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6"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D7:D8"/>
    <mergeCell ref="E5:E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2016-07-04T02:01:37Z</cp:lastPrinted>
  <dcterms:created xsi:type="dcterms:W3CDTF">2004-08-24T01:54:40Z</dcterms:created>
  <dcterms:modified xsi:type="dcterms:W3CDTF">2018-03-14T06:53:07Z</dcterms:modified>
  <cp:category/>
  <cp:version/>
  <cp:contentType/>
  <cp:contentStatus/>
</cp:coreProperties>
</file>