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30" windowWidth="16335" windowHeight="11640" tabRatio="487" activeTab="2"/>
  </bookViews>
  <sheets>
    <sheet name="세입세출총괄표" sheetId="16" r:id="rId1"/>
    <sheet name="세입" sheetId="4" r:id="rId2"/>
    <sheet name="세출" sheetId="5" r:id="rId3"/>
  </sheets>
  <definedNames>
    <definedName name="가계보조비" localSheetId="1">세입!#REF!</definedName>
    <definedName name="가계보조수당" localSheetId="1">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>세입!#REF!</definedName>
    <definedName name="급여총액" localSheetId="1">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2">세출!#REF!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세출!#REF!</definedName>
    <definedName name="명절휴가비1" localSheetId="1">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>세입!#REF!</definedName>
    <definedName name="연장근로수당" localSheetId="2">세출!#REF!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직원급식비">세입!#REF!</definedName>
    <definedName name="직책보조비" localSheetId="1">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>세입!#REF!</definedName>
    <definedName name="특수근무수당1" localSheetId="1">세입!#REF!</definedName>
    <definedName name="특수근무수당1">세입!#REF!</definedName>
    <definedName name="특수근무수당2" localSheetId="1">세입!#REF!</definedName>
    <definedName name="특수근무수당2">세입!#REF!</definedName>
    <definedName name="특수근무수당3" localSheetId="1">세입!#REF!</definedName>
    <definedName name="특수근무수당3">세입!#REF!</definedName>
    <definedName name="프로그램지원금" localSheetId="1">세입!#REF!</definedName>
    <definedName name="_xlnm.Print_Titles" localSheetId="1">세입!$2:$3</definedName>
  </definedNames>
  <calcPr calcId="125725"/>
</workbook>
</file>

<file path=xl/calcChain.xml><?xml version="1.0" encoding="utf-8"?>
<calcChain xmlns="http://schemas.openxmlformats.org/spreadsheetml/2006/main">
  <c r="D30" i="5"/>
  <c r="E7" i="16"/>
  <c r="F42" i="5" l="1"/>
  <c r="J7" i="16"/>
  <c r="E30" i="5"/>
  <c r="F37"/>
  <c r="G37" s="1"/>
  <c r="F32"/>
  <c r="E45"/>
  <c r="E11" i="16"/>
  <c r="D26" i="4" l="1"/>
  <c r="D23"/>
  <c r="D19"/>
  <c r="D16"/>
  <c r="D12"/>
  <c r="D5"/>
  <c r="D45" i="5"/>
  <c r="D43"/>
  <c r="D40"/>
  <c r="D38"/>
  <c r="D28"/>
  <c r="D24"/>
  <c r="D16"/>
  <c r="D12"/>
  <c r="D5"/>
  <c r="G46"/>
  <c r="G42"/>
  <c r="G41"/>
  <c r="G40"/>
  <c r="G39"/>
  <c r="G38"/>
  <c r="G29"/>
  <c r="G28"/>
  <c r="G23"/>
  <c r="G22"/>
  <c r="G17"/>
  <c r="G15"/>
  <c r="G14"/>
  <c r="G13"/>
  <c r="G12"/>
  <c r="G11"/>
  <c r="G9"/>
  <c r="G8"/>
  <c r="G7"/>
  <c r="F47"/>
  <c r="G47" s="1"/>
  <c r="F46"/>
  <c r="F44"/>
  <c r="G44" s="1"/>
  <c r="G43"/>
  <c r="F41"/>
  <c r="F40"/>
  <c r="F39"/>
  <c r="F38"/>
  <c r="F36"/>
  <c r="G36" s="1"/>
  <c r="F35"/>
  <c r="G35" s="1"/>
  <c r="F34"/>
  <c r="G34" s="1"/>
  <c r="F33"/>
  <c r="G33" s="1"/>
  <c r="G32"/>
  <c r="F31"/>
  <c r="G31" s="1"/>
  <c r="F29"/>
  <c r="F28"/>
  <c r="F27"/>
  <c r="G27" s="1"/>
  <c r="F26"/>
  <c r="G26" s="1"/>
  <c r="F25"/>
  <c r="G25" s="1"/>
  <c r="F23"/>
  <c r="F22"/>
  <c r="F21"/>
  <c r="G21" s="1"/>
  <c r="F20"/>
  <c r="G20" s="1"/>
  <c r="F19"/>
  <c r="G19" s="1"/>
  <c r="F18"/>
  <c r="G18" s="1"/>
  <c r="F17"/>
  <c r="F15"/>
  <c r="F14"/>
  <c r="F13"/>
  <c r="F11"/>
  <c r="F10"/>
  <c r="G10" s="1"/>
  <c r="F9"/>
  <c r="F8"/>
  <c r="F7"/>
  <c r="F6"/>
  <c r="G6" s="1"/>
  <c r="F5"/>
  <c r="G5" s="1"/>
  <c r="E43"/>
  <c r="E40"/>
  <c r="E38"/>
  <c r="E28"/>
  <c r="E24"/>
  <c r="E16"/>
  <c r="E12"/>
  <c r="F12" s="1"/>
  <c r="E5"/>
  <c r="G27" i="4"/>
  <c r="G25"/>
  <c r="G22"/>
  <c r="G21"/>
  <c r="G20"/>
  <c r="G19"/>
  <c r="G15"/>
  <c r="G13"/>
  <c r="G11"/>
  <c r="G10"/>
  <c r="G9"/>
  <c r="G8"/>
  <c r="G7"/>
  <c r="G6"/>
  <c r="G5"/>
  <c r="F29"/>
  <c r="G29" s="1"/>
  <c r="F28"/>
  <c r="G28" s="1"/>
  <c r="F27"/>
  <c r="F25"/>
  <c r="F24"/>
  <c r="G24" s="1"/>
  <c r="F22"/>
  <c r="F21"/>
  <c r="F20"/>
  <c r="F19"/>
  <c r="F18"/>
  <c r="G18" s="1"/>
  <c r="F17"/>
  <c r="G17" s="1"/>
  <c r="F15"/>
  <c r="F14"/>
  <c r="G14" s="1"/>
  <c r="F13"/>
  <c r="F7"/>
  <c r="F8"/>
  <c r="F9"/>
  <c r="F6"/>
  <c r="F11"/>
  <c r="F12"/>
  <c r="F10"/>
  <c r="F5"/>
  <c r="F45" i="5" l="1"/>
  <c r="G45" s="1"/>
  <c r="D4" i="4"/>
  <c r="G12"/>
  <c r="F30" i="5"/>
  <c r="G30" s="1"/>
  <c r="E4"/>
  <c r="F24"/>
  <c r="G24" s="1"/>
  <c r="F16"/>
  <c r="G16" s="1"/>
  <c r="D4"/>
  <c r="E26" i="4"/>
  <c r="F26" s="1"/>
  <c r="G26" s="1"/>
  <c r="E23"/>
  <c r="F23" s="1"/>
  <c r="G23" s="1"/>
  <c r="E19"/>
  <c r="E16"/>
  <c r="E12"/>
  <c r="E5"/>
  <c r="G12" i="16"/>
  <c r="G9"/>
  <c r="G10"/>
  <c r="G11"/>
  <c r="G13"/>
  <c r="G14"/>
  <c r="G15"/>
  <c r="G16"/>
  <c r="G8"/>
  <c r="F7"/>
  <c r="F4" i="5" l="1"/>
  <c r="G4" s="1"/>
  <c r="F16" i="4"/>
  <c r="G16" s="1"/>
  <c r="E4"/>
  <c r="F4" s="1"/>
  <c r="G4" s="1"/>
  <c r="G7" i="16"/>
  <c r="L21"/>
  <c r="L20"/>
  <c r="L19"/>
  <c r="L18"/>
  <c r="L17"/>
  <c r="L16"/>
  <c r="L15"/>
  <c r="L14"/>
  <c r="L13"/>
  <c r="L12"/>
  <c r="L11"/>
  <c r="L10"/>
  <c r="L9"/>
  <c r="L8"/>
  <c r="K7"/>
  <c r="L7" l="1"/>
</calcChain>
</file>

<file path=xl/sharedStrings.xml><?xml version="1.0" encoding="utf-8"?>
<sst xmlns="http://schemas.openxmlformats.org/spreadsheetml/2006/main" count="188" uniqueCount="134">
  <si>
    <t>관</t>
  </si>
  <si>
    <t>항</t>
  </si>
  <si>
    <t>목</t>
  </si>
  <si>
    <t>비율(%)</t>
  </si>
  <si>
    <t>증      감</t>
  </si>
  <si>
    <t xml:space="preserve">                                                                                    </t>
    <phoneticPr fontId="8" type="noConversion"/>
  </si>
  <si>
    <t>과            목</t>
    <phoneticPr fontId="8" type="noConversion"/>
  </si>
  <si>
    <t>□ 세 입 · 세 출 총  괄  표</t>
    <phoneticPr fontId="13" type="noConversion"/>
  </si>
  <si>
    <t>(단위:원)</t>
    <phoneticPr fontId="13" type="noConversion"/>
  </si>
  <si>
    <t>세       입</t>
    <phoneticPr fontId="13" type="noConversion"/>
  </si>
  <si>
    <t>세       출</t>
    <phoneticPr fontId="13" type="noConversion"/>
  </si>
  <si>
    <t>구        분</t>
    <phoneticPr fontId="13" type="noConversion"/>
  </si>
  <si>
    <t>증감</t>
    <phoneticPr fontId="13" type="noConversion"/>
  </si>
  <si>
    <t>합        계</t>
    <phoneticPr fontId="13" type="noConversion"/>
  </si>
  <si>
    <t>인      건      비</t>
    <phoneticPr fontId="13" type="noConversion"/>
  </si>
  <si>
    <t>기타후생경비</t>
    <phoneticPr fontId="8" type="noConversion"/>
  </si>
  <si>
    <t>업 무   추 진 비</t>
    <phoneticPr fontId="13" type="noConversion"/>
  </si>
  <si>
    <t>운      영      비</t>
    <phoneticPr fontId="13" type="noConversion"/>
  </si>
  <si>
    <t>후원금  수입</t>
    <phoneticPr fontId="13" type="noConversion"/>
  </si>
  <si>
    <t>재산조성비</t>
    <phoneticPr fontId="13" type="noConversion"/>
  </si>
  <si>
    <t>시      설      비</t>
    <phoneticPr fontId="13" type="noConversion"/>
  </si>
  <si>
    <t>자 산   취 득 비</t>
    <phoneticPr fontId="13" type="noConversion"/>
  </si>
  <si>
    <t>시설장비유지비</t>
    <phoneticPr fontId="13" type="noConversion"/>
  </si>
  <si>
    <t>전년도   이월금</t>
    <phoneticPr fontId="13" type="noConversion"/>
  </si>
  <si>
    <t>사   업   비</t>
    <phoneticPr fontId="13" type="noConversion"/>
  </si>
  <si>
    <t>예   비   비</t>
    <phoneticPr fontId="13" type="noConversion"/>
  </si>
  <si>
    <t>예      비      비</t>
    <phoneticPr fontId="13" type="noConversion"/>
  </si>
  <si>
    <t>재산수입</t>
    <phoneticPr fontId="13" type="noConversion"/>
  </si>
  <si>
    <t>사업수입</t>
    <phoneticPr fontId="13" type="noConversion"/>
  </si>
  <si>
    <t>수익사업수입</t>
    <phoneticPr fontId="13" type="noConversion"/>
  </si>
  <si>
    <t>과년도수입</t>
    <phoneticPr fontId="8" type="noConversion"/>
  </si>
  <si>
    <t>과년도수입</t>
    <phoneticPr fontId="13" type="noConversion"/>
  </si>
  <si>
    <t>보조금수입</t>
    <phoneticPr fontId="8" type="noConversion"/>
  </si>
  <si>
    <t>보조금수입</t>
    <phoneticPr fontId="13" type="noConversion"/>
  </si>
  <si>
    <t>사업비</t>
    <phoneticPr fontId="13" type="noConversion"/>
  </si>
  <si>
    <t>전출금</t>
    <phoneticPr fontId="8" type="noConversion"/>
  </si>
  <si>
    <t>과년도지출</t>
    <phoneticPr fontId="8" type="noConversion"/>
  </si>
  <si>
    <t>상환금</t>
    <phoneticPr fontId="8" type="noConversion"/>
  </si>
  <si>
    <t>잡지출</t>
    <phoneticPr fontId="8" type="noConversion"/>
  </si>
  <si>
    <t>반환금</t>
    <phoneticPr fontId="13" type="noConversion"/>
  </si>
  <si>
    <t>지정   후원금</t>
    <phoneticPr fontId="13" type="noConversion"/>
  </si>
  <si>
    <t>비지정 후원금</t>
    <phoneticPr fontId="13" type="noConversion"/>
  </si>
  <si>
    <t>차  입  금</t>
    <phoneticPr fontId="13" type="noConversion"/>
  </si>
  <si>
    <t>잡    수    입</t>
    <phoneticPr fontId="13" type="noConversion"/>
  </si>
  <si>
    <t>상   환   금</t>
    <phoneticPr fontId="8" type="noConversion"/>
  </si>
  <si>
    <t>전   출   금</t>
    <phoneticPr fontId="8" type="noConversion"/>
  </si>
  <si>
    <t>잡   지   출</t>
    <phoneticPr fontId="8" type="noConversion"/>
  </si>
  <si>
    <t>반   환   금</t>
    <phoneticPr fontId="13" type="noConversion"/>
  </si>
  <si>
    <r>
      <t xml:space="preserve">사 </t>
    </r>
    <r>
      <rPr>
        <sz val="11"/>
        <color theme="1"/>
        <rFont val="맑은 고딕"/>
        <family val="2"/>
        <charset val="129"/>
        <scheme val="minor"/>
      </rPr>
      <t xml:space="preserve">  </t>
    </r>
    <r>
      <rPr>
        <sz val="11"/>
        <color theme="1"/>
        <rFont val="맑은 고딕"/>
        <family val="2"/>
        <charset val="129"/>
        <scheme val="minor"/>
      </rPr>
      <t>무</t>
    </r>
    <r>
      <rPr>
        <sz val="11"/>
        <color theme="1"/>
        <rFont val="맑은 고딕"/>
        <family val="2"/>
        <charset val="129"/>
        <scheme val="minor"/>
      </rPr>
      <t xml:space="preserve">   </t>
    </r>
    <r>
      <rPr>
        <sz val="11"/>
        <color theme="1"/>
        <rFont val="맑은 고딕"/>
        <family val="2"/>
        <charset val="129"/>
        <scheme val="minor"/>
      </rPr>
      <t>비</t>
    </r>
    <phoneticPr fontId="8" type="noConversion"/>
  </si>
  <si>
    <t>차   입   금</t>
    <phoneticPr fontId="13" type="noConversion"/>
  </si>
  <si>
    <t>이   월   금</t>
    <phoneticPr fontId="13" type="noConversion"/>
  </si>
  <si>
    <t>잡   수   입</t>
    <phoneticPr fontId="13" type="noConversion"/>
  </si>
  <si>
    <t>비고</t>
    <phoneticPr fontId="8" type="noConversion"/>
  </si>
  <si>
    <t>재산수입</t>
    <phoneticPr fontId="8" type="noConversion"/>
  </si>
  <si>
    <t>기본재산수입</t>
    <phoneticPr fontId="8" type="noConversion"/>
  </si>
  <si>
    <t>계</t>
    <phoneticPr fontId="8" type="noConversion"/>
  </si>
  <si>
    <t>임대료수입</t>
    <phoneticPr fontId="8" type="noConversion"/>
  </si>
  <si>
    <t>배당 및 이자수입</t>
    <phoneticPr fontId="8" type="noConversion"/>
  </si>
  <si>
    <t>재산매각수입</t>
    <phoneticPr fontId="8" type="noConversion"/>
  </si>
  <si>
    <t>기타수입</t>
    <phoneticPr fontId="8" type="noConversion"/>
  </si>
  <si>
    <t>사업수입</t>
    <phoneticPr fontId="8" type="noConversion"/>
  </si>
  <si>
    <t>수익사업수입</t>
    <phoneticPr fontId="8" type="noConversion"/>
  </si>
  <si>
    <t>국고보조금</t>
    <phoneticPr fontId="8" type="noConversion"/>
  </si>
  <si>
    <t>시도보조금</t>
    <phoneticPr fontId="8" type="noConversion"/>
  </si>
  <si>
    <t>시군구보조금</t>
    <phoneticPr fontId="8" type="noConversion"/>
  </si>
  <si>
    <t>후원금수입</t>
    <phoneticPr fontId="8" type="noConversion"/>
  </si>
  <si>
    <t>지정후원금</t>
    <phoneticPr fontId="8" type="noConversion"/>
  </si>
  <si>
    <t>비지정후원금</t>
    <phoneticPr fontId="8" type="noConversion"/>
  </si>
  <si>
    <t>차입금</t>
    <phoneticPr fontId="8" type="noConversion"/>
  </si>
  <si>
    <t>금융기관차입금</t>
    <phoneticPr fontId="8" type="noConversion"/>
  </si>
  <si>
    <t>기타차입금</t>
    <phoneticPr fontId="8" type="noConversion"/>
  </si>
  <si>
    <t>전입금</t>
    <phoneticPr fontId="8" type="noConversion"/>
  </si>
  <si>
    <t>다른회계로부터의
전입금</t>
    <phoneticPr fontId="8" type="noConversion"/>
  </si>
  <si>
    <t>이월금</t>
    <phoneticPr fontId="8" type="noConversion"/>
  </si>
  <si>
    <t>전년도이월금</t>
    <phoneticPr fontId="8" type="noConversion"/>
  </si>
  <si>
    <t>이월사업비</t>
    <phoneticPr fontId="8" type="noConversion"/>
  </si>
  <si>
    <t>잡수입</t>
    <phoneticPr fontId="8" type="noConversion"/>
  </si>
  <si>
    <t>불용품매각대금</t>
    <phoneticPr fontId="8" type="noConversion"/>
  </si>
  <si>
    <t>기타잡수입</t>
    <phoneticPr fontId="8" type="noConversion"/>
  </si>
  <si>
    <t>기타예금이자수입</t>
    <phoneticPr fontId="8" type="noConversion"/>
  </si>
  <si>
    <t>사무비</t>
    <phoneticPr fontId="8" type="noConversion"/>
  </si>
  <si>
    <t>인건비</t>
    <phoneticPr fontId="8" type="noConversion"/>
  </si>
  <si>
    <t>급여</t>
    <phoneticPr fontId="8" type="noConversion"/>
  </si>
  <si>
    <t>제수당</t>
    <phoneticPr fontId="8" type="noConversion"/>
  </si>
  <si>
    <t>일용잡금</t>
    <phoneticPr fontId="8" type="noConversion"/>
  </si>
  <si>
    <t>퇴직금 및 퇴직적립금</t>
    <phoneticPr fontId="8" type="noConversion"/>
  </si>
  <si>
    <t>사회보험부담금</t>
    <phoneticPr fontId="8" type="noConversion"/>
  </si>
  <si>
    <t>기타후생경비</t>
    <phoneticPr fontId="8" type="noConversion"/>
  </si>
  <si>
    <t>업무추진비</t>
    <phoneticPr fontId="8" type="noConversion"/>
  </si>
  <si>
    <t>계</t>
    <phoneticPr fontId="8" type="noConversion"/>
  </si>
  <si>
    <t>기관운영비</t>
    <phoneticPr fontId="8" type="noConversion"/>
  </si>
  <si>
    <t>직책보조비</t>
    <phoneticPr fontId="8" type="noConversion"/>
  </si>
  <si>
    <t>회의비</t>
    <phoneticPr fontId="8" type="noConversion"/>
  </si>
  <si>
    <t>운영비</t>
    <phoneticPr fontId="8" type="noConversion"/>
  </si>
  <si>
    <t>여비</t>
    <phoneticPr fontId="8" type="noConversion"/>
  </si>
  <si>
    <t>수용비및수수료</t>
    <phoneticPr fontId="8" type="noConversion"/>
  </si>
  <si>
    <t>공공요금</t>
    <phoneticPr fontId="8" type="noConversion"/>
  </si>
  <si>
    <t>제세공과금</t>
    <phoneticPr fontId="8" type="noConversion"/>
  </si>
  <si>
    <t>차량비</t>
    <phoneticPr fontId="8" type="noConversion"/>
  </si>
  <si>
    <t>연료비</t>
    <phoneticPr fontId="8" type="noConversion"/>
  </si>
  <si>
    <t>기타운영비</t>
    <phoneticPr fontId="8" type="noConversion"/>
  </si>
  <si>
    <t>재산조성비</t>
    <phoneticPr fontId="8" type="noConversion"/>
  </si>
  <si>
    <t>시설비</t>
    <phoneticPr fontId="8" type="noConversion"/>
  </si>
  <si>
    <t>자산취득비</t>
    <phoneticPr fontId="8" type="noConversion"/>
  </si>
  <si>
    <t>시설장비유지비</t>
    <phoneticPr fontId="8" type="noConversion"/>
  </si>
  <si>
    <t>사업비</t>
    <phoneticPr fontId="8" type="noConversion"/>
  </si>
  <si>
    <t>일반사업비</t>
    <phoneticPr fontId="8" type="noConversion"/>
  </si>
  <si>
    <t>바다의별전출금</t>
    <phoneticPr fontId="8" type="noConversion"/>
  </si>
  <si>
    <t>직업재활센터전출금</t>
    <phoneticPr fontId="8" type="noConversion"/>
  </si>
  <si>
    <t>몬띠의집전출금</t>
    <phoneticPr fontId="8" type="noConversion"/>
  </si>
  <si>
    <t>마르따의집전출금</t>
    <phoneticPr fontId="8" type="noConversion"/>
  </si>
  <si>
    <t>몬띠요양원전출금</t>
    <phoneticPr fontId="8" type="noConversion"/>
  </si>
  <si>
    <t>바르나바의집전출금</t>
    <phoneticPr fontId="8" type="noConversion"/>
  </si>
  <si>
    <t>과년도지출</t>
    <phoneticPr fontId="8" type="noConversion"/>
  </si>
  <si>
    <t>부채상환금</t>
    <phoneticPr fontId="8" type="noConversion"/>
  </si>
  <si>
    <t>원금상환금</t>
    <phoneticPr fontId="8" type="noConversion"/>
  </si>
  <si>
    <t>이자지급금</t>
    <phoneticPr fontId="8" type="noConversion"/>
  </si>
  <si>
    <t>예비비 및
기타</t>
    <phoneticPr fontId="8" type="noConversion"/>
  </si>
  <si>
    <t>예비비</t>
    <phoneticPr fontId="8" type="noConversion"/>
  </si>
  <si>
    <t>반환금</t>
    <phoneticPr fontId="8" type="noConversion"/>
  </si>
  <si>
    <t>(단위:원)</t>
  </si>
  <si>
    <t>(단위:원)</t>
    <phoneticPr fontId="8" type="noConversion"/>
  </si>
  <si>
    <t>합계</t>
    <phoneticPr fontId="8" type="noConversion"/>
  </si>
  <si>
    <t>계(B)</t>
    <phoneticPr fontId="8" type="noConversion"/>
  </si>
  <si>
    <t>금액(B-A)</t>
    <phoneticPr fontId="8" type="noConversion"/>
  </si>
  <si>
    <t>기본재산수입</t>
    <phoneticPr fontId="13" type="noConversion"/>
  </si>
  <si>
    <t>하늘의별전입금</t>
    <phoneticPr fontId="8" type="noConversion"/>
  </si>
  <si>
    <t>2016년
본 예산</t>
    <phoneticPr fontId="13" type="noConversion"/>
  </si>
  <si>
    <t>2016년 본예산</t>
    <phoneticPr fontId="8" type="noConversion"/>
  </si>
  <si>
    <t>2015년
3차추가경정 예산</t>
    <phoneticPr fontId="13" type="noConversion"/>
  </si>
  <si>
    <t>2015년
3차추경 예산액(A)</t>
    <phoneticPr fontId="8" type="noConversion"/>
  </si>
  <si>
    <t xml:space="preserve">2015년
3차추경예산액(A)
</t>
    <phoneticPr fontId="8" type="noConversion"/>
  </si>
  <si>
    <t>&lt;2016년도 세입내역&gt;</t>
    <phoneticPr fontId="8" type="noConversion"/>
  </si>
  <si>
    <t>&lt;2016년도 세출내역&gt;</t>
    <phoneticPr fontId="8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</si>
</sst>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 "/>
    <numFmt numFmtId="177" formatCode="#,##0_);[Red]\(#,##0\)"/>
    <numFmt numFmtId="178" formatCode="_-* #,##0_-;&quot;▼&quot;* #,##0_-;_-* &quot;-&quot;_-;_-@_-"/>
  </numFmts>
  <fonts count="19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 applyFill="0" applyAlignment="0">
      <alignment vertical="center"/>
    </xf>
    <xf numFmtId="41" fontId="7" fillId="0" borderId="0" applyFont="0" applyFill="0" applyAlignment="0" applyProtection="0">
      <alignment vertical="center"/>
    </xf>
    <xf numFmtId="0" fontId="7" fillId="0" borderId="0" applyFill="0" applyAlignment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141">
    <xf numFmtId="0" fontId="0" fillId="0" borderId="0" xfId="0" applyFill="1" applyAlignment="1">
      <alignment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horizontal="center" vertical="center"/>
    </xf>
    <xf numFmtId="41" fontId="9" fillId="0" borderId="0" xfId="1" applyFont="1" applyFill="1" applyAlignment="1">
      <alignment vertical="center"/>
    </xf>
    <xf numFmtId="0" fontId="9" fillId="0" borderId="0" xfId="2" applyFont="1" applyFill="1" applyAlignment="1">
      <alignment horizontal="center" vertical="center" wrapText="1"/>
    </xf>
    <xf numFmtId="41" fontId="9" fillId="0" borderId="0" xfId="1" applyFont="1" applyFill="1" applyAlignment="1">
      <alignment horizontal="center" vertical="center"/>
    </xf>
    <xf numFmtId="177" fontId="9" fillId="0" borderId="0" xfId="2" applyNumberFormat="1" applyFont="1" applyFill="1" applyAlignment="1">
      <alignment vertical="center"/>
    </xf>
    <xf numFmtId="176" fontId="9" fillId="0" borderId="0" xfId="2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9" fontId="9" fillId="0" borderId="0" xfId="2" applyNumberFormat="1" applyFont="1" applyFill="1" applyAlignment="1">
      <alignment horizontal="center" vertical="center"/>
    </xf>
    <xf numFmtId="0" fontId="10" fillId="0" borderId="13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9" fontId="11" fillId="0" borderId="3" xfId="2" applyNumberFormat="1" applyFont="1" applyFill="1" applyBorder="1" applyAlignment="1">
      <alignment horizontal="center" vertical="center"/>
    </xf>
    <xf numFmtId="0" fontId="6" fillId="0" borderId="0" xfId="3">
      <alignment vertical="center"/>
    </xf>
    <xf numFmtId="0" fontId="12" fillId="0" borderId="0" xfId="3" applyFont="1">
      <alignment vertical="center"/>
    </xf>
    <xf numFmtId="0" fontId="14" fillId="0" borderId="0" xfId="3" applyFont="1" applyAlignment="1">
      <alignment horizontal="right"/>
    </xf>
    <xf numFmtId="41" fontId="0" fillId="0" borderId="9" xfId="4" applyFont="1" applyBorder="1" applyAlignment="1">
      <alignment vertical="center"/>
    </xf>
    <xf numFmtId="178" fontId="0" fillId="0" borderId="23" xfId="4" applyNumberFormat="1" applyFont="1" applyBorder="1" applyAlignment="1">
      <alignment vertical="center"/>
    </xf>
    <xf numFmtId="178" fontId="0" fillId="0" borderId="10" xfId="4" applyNumberFormat="1" applyFont="1" applyBorder="1" applyAlignment="1">
      <alignment vertical="center"/>
    </xf>
    <xf numFmtId="41" fontId="0" fillId="0" borderId="16" xfId="4" applyFont="1" applyBorder="1">
      <alignment vertical="center"/>
    </xf>
    <xf numFmtId="178" fontId="0" fillId="0" borderId="25" xfId="4" applyNumberFormat="1" applyFont="1" applyBorder="1">
      <alignment vertical="center"/>
    </xf>
    <xf numFmtId="178" fontId="0" fillId="0" borderId="15" xfId="4" applyNumberFormat="1" applyFont="1" applyBorder="1">
      <alignment vertical="center"/>
    </xf>
    <xf numFmtId="41" fontId="0" fillId="0" borderId="3" xfId="4" applyFont="1" applyBorder="1">
      <alignment vertical="center"/>
    </xf>
    <xf numFmtId="178" fontId="0" fillId="0" borderId="4" xfId="4" applyNumberFormat="1" applyFont="1" applyBorder="1">
      <alignment vertical="center"/>
    </xf>
    <xf numFmtId="176" fontId="10" fillId="0" borderId="3" xfId="2" applyNumberFormat="1" applyFont="1" applyFill="1" applyBorder="1" applyAlignment="1">
      <alignment horizontal="center" vertical="center" wrapText="1"/>
    </xf>
    <xf numFmtId="0" fontId="5" fillId="0" borderId="0" xfId="3" applyFont="1">
      <alignment vertical="center"/>
    </xf>
    <xf numFmtId="0" fontId="5" fillId="0" borderId="16" xfId="3" applyFont="1" applyBorder="1" applyAlignment="1">
      <alignment horizontal="center" vertical="center"/>
    </xf>
    <xf numFmtId="41" fontId="5" fillId="0" borderId="16" xfId="1" applyFont="1" applyBorder="1">
      <alignment vertical="center"/>
    </xf>
    <xf numFmtId="0" fontId="5" fillId="0" borderId="12" xfId="3" applyFont="1" applyBorder="1" applyAlignment="1">
      <alignment horizontal="center" vertical="center"/>
    </xf>
    <xf numFmtId="177" fontId="11" fillId="0" borderId="8" xfId="2" applyNumberFormat="1" applyFont="1" applyFill="1" applyBorder="1" applyAlignment="1">
      <alignment horizontal="center" vertical="center" wrapText="1"/>
    </xf>
    <xf numFmtId="177" fontId="11" fillId="0" borderId="3" xfId="2" applyNumberFormat="1" applyFont="1" applyFill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/>
    </xf>
    <xf numFmtId="0" fontId="3" fillId="0" borderId="16" xfId="3" applyFont="1" applyBorder="1" applyAlignment="1">
      <alignment horizontal="center" vertical="center"/>
    </xf>
    <xf numFmtId="0" fontId="5" fillId="0" borderId="32" xfId="3" applyFont="1" applyBorder="1" applyAlignment="1">
      <alignment vertical="center"/>
    </xf>
    <xf numFmtId="0" fontId="5" fillId="0" borderId="20" xfId="3" applyFont="1" applyBorder="1" applyAlignment="1">
      <alignment vertical="center"/>
    </xf>
    <xf numFmtId="0" fontId="5" fillId="0" borderId="21" xfId="3" applyFont="1" applyBorder="1" applyAlignment="1">
      <alignment vertical="center"/>
    </xf>
    <xf numFmtId="0" fontId="5" fillId="0" borderId="18" xfId="3" applyFont="1" applyBorder="1" applyAlignment="1">
      <alignment vertical="center"/>
    </xf>
    <xf numFmtId="0" fontId="5" fillId="0" borderId="0" xfId="3" applyFont="1" applyBorder="1" applyAlignment="1">
      <alignment vertical="center"/>
    </xf>
    <xf numFmtId="0" fontId="5" fillId="0" borderId="5" xfId="3" applyFont="1" applyBorder="1" applyAlignment="1">
      <alignment vertical="center"/>
    </xf>
    <xf numFmtId="0" fontId="5" fillId="0" borderId="27" xfId="3" applyFont="1" applyBorder="1" applyAlignment="1">
      <alignment vertical="center"/>
    </xf>
    <xf numFmtId="0" fontId="5" fillId="0" borderId="11" xfId="3" applyFont="1" applyBorder="1" applyAlignment="1">
      <alignment vertical="center"/>
    </xf>
    <xf numFmtId="0" fontId="5" fillId="0" borderId="24" xfId="3" applyFont="1" applyBorder="1" applyAlignment="1">
      <alignment vertical="center"/>
    </xf>
    <xf numFmtId="0" fontId="3" fillId="0" borderId="13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16" fillId="0" borderId="16" xfId="2" applyFont="1" applyFill="1" applyBorder="1" applyAlignment="1">
      <alignment horizontal="center" vertical="center" wrapText="1"/>
    </xf>
    <xf numFmtId="177" fontId="16" fillId="0" borderId="16" xfId="2" applyNumberFormat="1" applyFont="1" applyFill="1" applyBorder="1" applyAlignment="1">
      <alignment vertical="center"/>
    </xf>
    <xf numFmtId="176" fontId="16" fillId="0" borderId="16" xfId="2" applyNumberFormat="1" applyFont="1" applyFill="1" applyBorder="1" applyAlignment="1">
      <alignment vertical="center"/>
    </xf>
    <xf numFmtId="0" fontId="16" fillId="2" borderId="6" xfId="2" applyFont="1" applyFill="1" applyBorder="1" applyAlignment="1">
      <alignment horizontal="center" vertical="center" wrapText="1"/>
    </xf>
    <xf numFmtId="177" fontId="16" fillId="2" borderId="6" xfId="2" applyNumberFormat="1" applyFont="1" applyFill="1" applyBorder="1" applyAlignment="1">
      <alignment vertical="center"/>
    </xf>
    <xf numFmtId="176" fontId="16" fillId="2" borderId="6" xfId="2" applyNumberFormat="1" applyFont="1" applyFill="1" applyBorder="1" applyAlignment="1">
      <alignment vertical="center"/>
    </xf>
    <xf numFmtId="0" fontId="9" fillId="0" borderId="0" xfId="2" applyFont="1" applyFill="1" applyAlignment="1">
      <alignment horizontal="right" vertical="center"/>
    </xf>
    <xf numFmtId="9" fontId="16" fillId="2" borderId="6" xfId="2" applyNumberFormat="1" applyFont="1" applyFill="1" applyBorder="1" applyAlignment="1">
      <alignment horizontal="right" vertical="center" indent="1"/>
    </xf>
    <xf numFmtId="9" fontId="16" fillId="0" borderId="16" xfId="2" applyNumberFormat="1" applyFont="1" applyFill="1" applyBorder="1" applyAlignment="1">
      <alignment horizontal="right" vertical="center" indent="1"/>
    </xf>
    <xf numFmtId="177" fontId="17" fillId="0" borderId="39" xfId="2" applyNumberFormat="1" applyFont="1" applyFill="1" applyBorder="1" applyAlignment="1">
      <alignment horizontal="center" vertical="center" wrapText="1"/>
    </xf>
    <xf numFmtId="176" fontId="17" fillId="0" borderId="39" xfId="2" applyNumberFormat="1" applyFont="1" applyFill="1" applyBorder="1" applyAlignment="1">
      <alignment horizontal="center" vertical="center" wrapText="1"/>
    </xf>
    <xf numFmtId="9" fontId="17" fillId="0" borderId="39" xfId="2" applyNumberFormat="1" applyFont="1" applyFill="1" applyBorder="1" applyAlignment="1">
      <alignment horizontal="right" vertical="center" indent="1"/>
    </xf>
    <xf numFmtId="0" fontId="17" fillId="0" borderId="33" xfId="2" applyFont="1" applyFill="1" applyBorder="1" applyAlignment="1">
      <alignment horizontal="center" vertical="center"/>
    </xf>
    <xf numFmtId="177" fontId="18" fillId="0" borderId="39" xfId="2" applyNumberFormat="1" applyFont="1" applyFill="1" applyBorder="1" applyAlignment="1">
      <alignment horizontal="center" vertical="center" wrapText="1"/>
    </xf>
    <xf numFmtId="176" fontId="17" fillId="0" borderId="39" xfId="2" applyNumberFormat="1" applyFont="1" applyFill="1" applyBorder="1" applyAlignment="1">
      <alignment horizontal="right" vertical="center" wrapText="1"/>
    </xf>
    <xf numFmtId="9" fontId="18" fillId="0" borderId="39" xfId="2" applyNumberFormat="1" applyFont="1" applyFill="1" applyBorder="1" applyAlignment="1">
      <alignment horizontal="right" vertical="center" indent="1"/>
    </xf>
    <xf numFmtId="0" fontId="16" fillId="2" borderId="7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3" xfId="2" applyFont="1" applyFill="1" applyBorder="1" applyAlignment="1">
      <alignment horizontal="center" vertical="center" wrapText="1"/>
    </xf>
    <xf numFmtId="177" fontId="16" fillId="0" borderId="3" xfId="2" applyNumberFormat="1" applyFont="1" applyFill="1" applyBorder="1" applyAlignment="1">
      <alignment vertical="center"/>
    </xf>
    <xf numFmtId="176" fontId="16" fillId="0" borderId="3" xfId="2" applyNumberFormat="1" applyFont="1" applyFill="1" applyBorder="1" applyAlignment="1">
      <alignment vertical="center"/>
    </xf>
    <xf numFmtId="9" fontId="16" fillId="0" borderId="3" xfId="2" applyNumberFormat="1" applyFont="1" applyFill="1" applyBorder="1" applyAlignment="1">
      <alignment horizontal="right" vertical="center" indent="1"/>
    </xf>
    <xf numFmtId="0" fontId="16" fillId="0" borderId="4" xfId="2" applyFont="1" applyFill="1" applyBorder="1" applyAlignment="1">
      <alignment vertical="center"/>
    </xf>
    <xf numFmtId="0" fontId="16" fillId="2" borderId="9" xfId="2" applyFont="1" applyFill="1" applyBorder="1" applyAlignment="1">
      <alignment horizontal="center" vertical="center" wrapText="1"/>
    </xf>
    <xf numFmtId="177" fontId="16" fillId="2" borderId="9" xfId="2" applyNumberFormat="1" applyFont="1" applyFill="1" applyBorder="1" applyAlignment="1">
      <alignment vertical="center"/>
    </xf>
    <xf numFmtId="176" fontId="16" fillId="2" borderId="9" xfId="2" applyNumberFormat="1" applyFont="1" applyFill="1" applyBorder="1" applyAlignment="1">
      <alignment vertical="center"/>
    </xf>
    <xf numFmtId="9" fontId="16" fillId="2" borderId="9" xfId="2" applyNumberFormat="1" applyFont="1" applyFill="1" applyBorder="1" applyAlignment="1">
      <alignment horizontal="right" vertical="center" indent="1"/>
    </xf>
    <xf numFmtId="0" fontId="16" fillId="2" borderId="10" xfId="2" applyFont="1" applyFill="1" applyBorder="1" applyAlignment="1">
      <alignment vertical="center"/>
    </xf>
    <xf numFmtId="0" fontId="16" fillId="0" borderId="22" xfId="2" applyFont="1" applyFill="1" applyBorder="1" applyAlignment="1">
      <alignment horizontal="center" vertical="center" wrapText="1"/>
    </xf>
    <xf numFmtId="0" fontId="16" fillId="0" borderId="19" xfId="2" applyFont="1" applyFill="1" applyBorder="1" applyAlignment="1">
      <alignment horizontal="center" vertical="center" wrapText="1"/>
    </xf>
    <xf numFmtId="0" fontId="16" fillId="2" borderId="19" xfId="2" applyFont="1" applyFill="1" applyBorder="1" applyAlignment="1">
      <alignment horizontal="center" vertical="center" wrapText="1"/>
    </xf>
    <xf numFmtId="177" fontId="16" fillId="2" borderId="19" xfId="2" applyNumberFormat="1" applyFont="1" applyFill="1" applyBorder="1" applyAlignment="1">
      <alignment vertical="center"/>
    </xf>
    <xf numFmtId="176" fontId="16" fillId="2" borderId="19" xfId="2" applyNumberFormat="1" applyFont="1" applyFill="1" applyBorder="1" applyAlignment="1">
      <alignment vertical="center"/>
    </xf>
    <xf numFmtId="9" fontId="16" fillId="2" borderId="19" xfId="2" applyNumberFormat="1" applyFont="1" applyFill="1" applyBorder="1" applyAlignment="1">
      <alignment horizontal="right" vertical="center" indent="1"/>
    </xf>
    <xf numFmtId="0" fontId="16" fillId="2" borderId="43" xfId="2" applyFont="1" applyFill="1" applyBorder="1" applyAlignment="1">
      <alignment vertical="center"/>
    </xf>
    <xf numFmtId="0" fontId="16" fillId="0" borderId="44" xfId="2" applyFont="1" applyFill="1" applyBorder="1" applyAlignment="1">
      <alignment horizontal="center" vertical="center" wrapText="1"/>
    </xf>
    <xf numFmtId="0" fontId="16" fillId="0" borderId="39" xfId="2" applyFont="1" applyFill="1" applyBorder="1" applyAlignment="1">
      <alignment horizontal="center" vertical="center" wrapText="1"/>
    </xf>
    <xf numFmtId="0" fontId="16" fillId="2" borderId="39" xfId="2" applyFont="1" applyFill="1" applyBorder="1" applyAlignment="1">
      <alignment horizontal="center" vertical="center" wrapText="1"/>
    </xf>
    <xf numFmtId="177" fontId="16" fillId="2" borderId="39" xfId="2" applyNumberFormat="1" applyFont="1" applyFill="1" applyBorder="1" applyAlignment="1">
      <alignment vertical="center"/>
    </xf>
    <xf numFmtId="176" fontId="16" fillId="2" borderId="39" xfId="2" applyNumberFormat="1" applyFont="1" applyFill="1" applyBorder="1" applyAlignment="1">
      <alignment vertical="center"/>
    </xf>
    <xf numFmtId="9" fontId="16" fillId="2" borderId="39" xfId="2" applyNumberFormat="1" applyFont="1" applyFill="1" applyBorder="1" applyAlignment="1">
      <alignment horizontal="right" vertical="center" indent="1"/>
    </xf>
    <xf numFmtId="0" fontId="16" fillId="2" borderId="33" xfId="2" applyFont="1" applyFill="1" applyBorder="1" applyAlignment="1">
      <alignment vertical="center"/>
    </xf>
    <xf numFmtId="0" fontId="16" fillId="0" borderId="1" xfId="2" applyFont="1" applyFill="1" applyBorder="1" applyAlignment="1">
      <alignment horizontal="center" vertical="center" wrapText="1"/>
    </xf>
    <xf numFmtId="177" fontId="16" fillId="0" borderId="1" xfId="2" applyNumberFormat="1" applyFont="1" applyFill="1" applyBorder="1" applyAlignment="1">
      <alignment vertical="center"/>
    </xf>
    <xf numFmtId="176" fontId="16" fillId="0" borderId="1" xfId="2" applyNumberFormat="1" applyFont="1" applyFill="1" applyBorder="1" applyAlignment="1">
      <alignment vertical="center"/>
    </xf>
    <xf numFmtId="9" fontId="16" fillId="0" borderId="1" xfId="2" applyNumberFormat="1" applyFont="1" applyFill="1" applyBorder="1" applyAlignment="1">
      <alignment horizontal="right" vertical="center" indent="1"/>
    </xf>
    <xf numFmtId="0" fontId="16" fillId="0" borderId="45" xfId="2" applyFont="1" applyFill="1" applyBorder="1" applyAlignment="1">
      <alignment vertical="center"/>
    </xf>
    <xf numFmtId="0" fontId="2" fillId="0" borderId="16" xfId="3" applyFont="1" applyBorder="1" applyAlignment="1">
      <alignment horizontal="center" vertical="center"/>
    </xf>
    <xf numFmtId="0" fontId="16" fillId="0" borderId="47" xfId="2" applyFont="1" applyFill="1" applyBorder="1" applyAlignment="1">
      <alignment horizontal="center" vertical="top" wrapText="1"/>
    </xf>
    <xf numFmtId="0" fontId="16" fillId="0" borderId="50" xfId="2" applyFont="1" applyFill="1" applyBorder="1" applyAlignment="1">
      <alignment horizontal="center" vertical="top" wrapText="1"/>
    </xf>
    <xf numFmtId="177" fontId="16" fillId="0" borderId="19" xfId="2" applyNumberFormat="1" applyFont="1" applyFill="1" applyBorder="1" applyAlignment="1">
      <alignment vertical="center"/>
    </xf>
    <xf numFmtId="176" fontId="16" fillId="0" borderId="19" xfId="2" applyNumberFormat="1" applyFont="1" applyFill="1" applyBorder="1" applyAlignment="1">
      <alignment vertical="center"/>
    </xf>
    <xf numFmtId="9" fontId="16" fillId="0" borderId="19" xfId="2" applyNumberFormat="1" applyFont="1" applyFill="1" applyBorder="1" applyAlignment="1">
      <alignment horizontal="right" vertical="center" indent="1"/>
    </xf>
    <xf numFmtId="0" fontId="16" fillId="0" borderId="43" xfId="2" applyFont="1" applyFill="1" applyBorder="1" applyAlignment="1">
      <alignment vertical="center"/>
    </xf>
    <xf numFmtId="177" fontId="7" fillId="0" borderId="16" xfId="2" applyNumberFormat="1" applyFont="1" applyFill="1" applyBorder="1" applyAlignment="1">
      <alignment vertical="center"/>
    </xf>
    <xf numFmtId="0" fontId="15" fillId="0" borderId="16" xfId="3" applyFont="1" applyBorder="1" applyAlignment="1">
      <alignment horizontal="center" vertical="center" wrapText="1"/>
    </xf>
    <xf numFmtId="0" fontId="15" fillId="0" borderId="29" xfId="3" applyFont="1" applyBorder="1" applyAlignment="1">
      <alignment horizontal="center" vertical="center" wrapText="1"/>
    </xf>
    <xf numFmtId="0" fontId="15" fillId="0" borderId="26" xfId="3" applyFont="1" applyBorder="1" applyAlignment="1">
      <alignment horizontal="center" vertical="center"/>
    </xf>
    <xf numFmtId="0" fontId="15" fillId="0" borderId="6" xfId="3" applyFont="1" applyBorder="1" applyAlignment="1">
      <alignment horizontal="center" vertical="center"/>
    </xf>
    <xf numFmtId="0" fontId="15" fillId="0" borderId="8" xfId="3" applyFont="1" applyBorder="1" applyAlignment="1">
      <alignment horizontal="center" vertical="center"/>
    </xf>
    <xf numFmtId="0" fontId="15" fillId="0" borderId="7" xfId="3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15" fillId="0" borderId="16" xfId="3" applyFont="1" applyBorder="1" applyAlignment="1">
      <alignment horizontal="center" vertical="center"/>
    </xf>
    <xf numFmtId="0" fontId="15" fillId="0" borderId="28" xfId="3" applyFont="1" applyBorder="1" applyAlignment="1">
      <alignment horizontal="center" vertical="center"/>
    </xf>
    <xf numFmtId="0" fontId="15" fillId="0" borderId="29" xfId="3" applyFont="1" applyBorder="1" applyAlignment="1">
      <alignment horizontal="center" vertical="center"/>
    </xf>
    <xf numFmtId="0" fontId="15" fillId="0" borderId="25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top" wrapText="1"/>
    </xf>
    <xf numFmtId="0" fontId="16" fillId="0" borderId="22" xfId="2" applyFont="1" applyFill="1" applyBorder="1" applyAlignment="1">
      <alignment horizontal="center" vertical="top" wrapText="1"/>
    </xf>
    <xf numFmtId="0" fontId="16" fillId="0" borderId="41" xfId="2" applyFont="1" applyFill="1" applyBorder="1" applyAlignment="1">
      <alignment horizontal="center" vertical="top" wrapText="1"/>
    </xf>
    <xf numFmtId="0" fontId="16" fillId="0" borderId="17" xfId="2" applyFont="1" applyFill="1" applyBorder="1" applyAlignment="1">
      <alignment horizontal="center" vertical="top" wrapText="1"/>
    </xf>
    <xf numFmtId="0" fontId="16" fillId="0" borderId="19" xfId="2" applyFont="1" applyFill="1" applyBorder="1" applyAlignment="1">
      <alignment horizontal="center" vertical="top" wrapText="1"/>
    </xf>
    <xf numFmtId="0" fontId="16" fillId="0" borderId="42" xfId="2" applyFont="1" applyFill="1" applyBorder="1" applyAlignment="1">
      <alignment horizontal="center" vertical="top" wrapText="1"/>
    </xf>
    <xf numFmtId="0" fontId="10" fillId="0" borderId="34" xfId="2" applyFont="1" applyFill="1" applyBorder="1" applyAlignment="1">
      <alignment horizontal="center" vertical="center"/>
    </xf>
    <xf numFmtId="0" fontId="10" fillId="0" borderId="35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left" vertical="center" wrapText="1"/>
    </xf>
    <xf numFmtId="0" fontId="10" fillId="0" borderId="26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177" fontId="11" fillId="0" borderId="6" xfId="2" applyNumberFormat="1" applyFont="1" applyFill="1" applyBorder="1" applyAlignment="1">
      <alignment horizontal="center" vertical="center" wrapText="1"/>
    </xf>
    <xf numFmtId="177" fontId="11" fillId="0" borderId="3" xfId="2" applyNumberFormat="1" applyFont="1" applyFill="1" applyBorder="1" applyAlignment="1">
      <alignment horizontal="center" vertical="center" wrapText="1"/>
    </xf>
    <xf numFmtId="0" fontId="17" fillId="0" borderId="38" xfId="2" applyFont="1" applyFill="1" applyBorder="1" applyAlignment="1">
      <alignment horizontal="center" vertical="center" wrapText="1"/>
    </xf>
    <xf numFmtId="0" fontId="17" fillId="0" borderId="36" xfId="2" applyFont="1" applyFill="1" applyBorder="1" applyAlignment="1">
      <alignment horizontal="center" vertical="center" wrapText="1"/>
    </xf>
    <xf numFmtId="0" fontId="17" fillId="0" borderId="37" xfId="2" applyFont="1" applyFill="1" applyBorder="1" applyAlignment="1">
      <alignment horizontal="center" vertical="center" wrapText="1"/>
    </xf>
    <xf numFmtId="0" fontId="16" fillId="0" borderId="49" xfId="2" applyFont="1" applyFill="1" applyBorder="1" applyAlignment="1">
      <alignment horizontal="center" vertical="top" wrapText="1"/>
    </xf>
    <xf numFmtId="0" fontId="16" fillId="0" borderId="51" xfId="2" applyFont="1" applyFill="1" applyBorder="1" applyAlignment="1">
      <alignment horizontal="center" vertical="top" wrapText="1"/>
    </xf>
    <xf numFmtId="0" fontId="16" fillId="0" borderId="46" xfId="2" applyFont="1" applyFill="1" applyBorder="1" applyAlignment="1">
      <alignment horizontal="center" vertical="top" wrapText="1"/>
    </xf>
    <xf numFmtId="0" fontId="16" fillId="0" borderId="48" xfId="2" applyFont="1" applyFill="1" applyBorder="1" applyAlignment="1">
      <alignment horizontal="center" vertical="top" wrapText="1"/>
    </xf>
    <xf numFmtId="0" fontId="16" fillId="0" borderId="50" xfId="2" applyFont="1" applyFill="1" applyBorder="1" applyAlignment="1">
      <alignment horizontal="center" vertical="top" wrapText="1"/>
    </xf>
    <xf numFmtId="0" fontId="16" fillId="0" borderId="47" xfId="2" applyFont="1" applyFill="1" applyBorder="1" applyAlignment="1">
      <alignment horizontal="center" vertical="top" wrapText="1"/>
    </xf>
  </cellXfs>
  <cellStyles count="9">
    <cellStyle name="쉼표 [0]" xfId="1" builtinId="6"/>
    <cellStyle name="쉼표 [0] 2" xfId="4"/>
    <cellStyle name="쉼표 [0] 2 2" xfId="7"/>
    <cellStyle name="쉼표 [0] 2 3" xfId="8"/>
    <cellStyle name="통화 [0]" xfId="2" builtinId="7"/>
    <cellStyle name="표준" xfId="0" builtinId="0"/>
    <cellStyle name="표준 2" xfId="3"/>
    <cellStyle name="표준 2 2" xfId="6"/>
    <cellStyle name="표준 2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22"/>
  <sheetViews>
    <sheetView workbookViewId="0">
      <selection activeCell="K17" sqref="K17"/>
    </sheetView>
  </sheetViews>
  <sheetFormatPr defaultRowHeight="16.5"/>
  <cols>
    <col min="1" max="1" width="1.33203125" style="13" customWidth="1"/>
    <col min="2" max="2" width="11.5546875" style="13" hidden="1" customWidth="1"/>
    <col min="3" max="3" width="12" style="13" customWidth="1"/>
    <col min="4" max="4" width="14.5546875" style="13" customWidth="1"/>
    <col min="5" max="5" width="14.88671875" style="13" customWidth="1"/>
    <col min="6" max="6" width="14.6640625" style="13" customWidth="1"/>
    <col min="7" max="7" width="15.5546875" style="13" customWidth="1"/>
    <col min="8" max="8" width="11.33203125" style="13" customWidth="1"/>
    <col min="9" max="9" width="14.6640625" style="13" customWidth="1"/>
    <col min="10" max="10" width="14.88671875" style="13" customWidth="1"/>
    <col min="11" max="11" width="15.5546875" style="13" customWidth="1"/>
    <col min="12" max="12" width="15.77734375" style="13" customWidth="1"/>
    <col min="13" max="16384" width="8.88671875" style="13"/>
  </cols>
  <sheetData>
    <row r="1" spans="2:13" ht="9.9499999999999993" customHeight="1"/>
    <row r="2" spans="2:13" ht="26.25">
      <c r="B2" s="25"/>
      <c r="C2" s="14" t="s">
        <v>7</v>
      </c>
      <c r="D2" s="25"/>
      <c r="E2" s="25"/>
      <c r="F2" s="25"/>
      <c r="G2" s="25"/>
      <c r="H2" s="25"/>
      <c r="I2" s="25"/>
      <c r="J2" s="25"/>
      <c r="K2" s="25"/>
      <c r="L2" s="15" t="s">
        <v>8</v>
      </c>
      <c r="M2" s="25"/>
    </row>
    <row r="3" spans="2:13" ht="9.9499999999999993" customHeight="1" thickBot="1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2:13" ht="30" customHeight="1">
      <c r="B4" s="25"/>
      <c r="C4" s="101" t="s">
        <v>9</v>
      </c>
      <c r="D4" s="102"/>
      <c r="E4" s="102"/>
      <c r="F4" s="102"/>
      <c r="G4" s="103"/>
      <c r="H4" s="101" t="s">
        <v>10</v>
      </c>
      <c r="I4" s="102"/>
      <c r="J4" s="102"/>
      <c r="K4" s="102"/>
      <c r="L4" s="104"/>
      <c r="M4" s="25"/>
    </row>
    <row r="5" spans="2:13" ht="16.5" customHeight="1">
      <c r="B5" s="25"/>
      <c r="C5" s="105" t="s">
        <v>11</v>
      </c>
      <c r="D5" s="106"/>
      <c r="E5" s="99" t="s">
        <v>129</v>
      </c>
      <c r="F5" s="99" t="s">
        <v>127</v>
      </c>
      <c r="G5" s="109" t="s">
        <v>12</v>
      </c>
      <c r="H5" s="105" t="s">
        <v>11</v>
      </c>
      <c r="I5" s="106"/>
      <c r="J5" s="99" t="s">
        <v>129</v>
      </c>
      <c r="K5" s="99" t="s">
        <v>127</v>
      </c>
      <c r="L5" s="111" t="s">
        <v>12</v>
      </c>
      <c r="M5" s="25"/>
    </row>
    <row r="6" spans="2:13" ht="22.5" customHeight="1" thickBot="1">
      <c r="B6" s="25"/>
      <c r="C6" s="107"/>
      <c r="D6" s="108"/>
      <c r="E6" s="100"/>
      <c r="F6" s="100"/>
      <c r="G6" s="110"/>
      <c r="H6" s="107"/>
      <c r="I6" s="108"/>
      <c r="J6" s="100"/>
      <c r="K6" s="100"/>
      <c r="L6" s="112"/>
      <c r="M6" s="25"/>
    </row>
    <row r="7" spans="2:13" ht="24.95" customHeight="1" thickTop="1">
      <c r="B7" s="25"/>
      <c r="C7" s="113" t="s">
        <v>13</v>
      </c>
      <c r="D7" s="114"/>
      <c r="E7" s="16">
        <f>SUM(E8+E9+E10+E11+E12+E13+E14+E15+E16)</f>
        <v>565470250</v>
      </c>
      <c r="F7" s="16">
        <f>SUM(F8:F16)</f>
        <v>457978800</v>
      </c>
      <c r="G7" s="17">
        <f>SUM(G8:G16)</f>
        <v>-107491450</v>
      </c>
      <c r="H7" s="113" t="s">
        <v>13</v>
      </c>
      <c r="I7" s="114"/>
      <c r="J7" s="16">
        <f>SUM(J8:J21)</f>
        <v>565470250</v>
      </c>
      <c r="K7" s="16">
        <f>SUM(K8:K21)</f>
        <v>457978800</v>
      </c>
      <c r="L7" s="18">
        <f>SUM(L8:L21)</f>
        <v>-107491450</v>
      </c>
      <c r="M7" s="25"/>
    </row>
    <row r="8" spans="2:13" ht="24.95" customHeight="1">
      <c r="B8" s="25"/>
      <c r="C8" s="31" t="s">
        <v>27</v>
      </c>
      <c r="D8" s="91" t="s">
        <v>125</v>
      </c>
      <c r="E8" s="19">
        <v>0</v>
      </c>
      <c r="F8" s="19">
        <v>0</v>
      </c>
      <c r="G8" s="20">
        <f>F8-E8</f>
        <v>0</v>
      </c>
      <c r="H8" s="115" t="s">
        <v>48</v>
      </c>
      <c r="I8" s="26" t="s">
        <v>14</v>
      </c>
      <c r="J8" s="19">
        <v>20956800</v>
      </c>
      <c r="K8" s="19">
        <v>20956800</v>
      </c>
      <c r="L8" s="21">
        <f>K8-J8</f>
        <v>0</v>
      </c>
      <c r="M8" s="25"/>
    </row>
    <row r="9" spans="2:13" ht="24.95" customHeight="1">
      <c r="B9" s="25"/>
      <c r="C9" s="31" t="s">
        <v>28</v>
      </c>
      <c r="D9" s="32" t="s">
        <v>29</v>
      </c>
      <c r="E9" s="19"/>
      <c r="F9" s="19">
        <v>0</v>
      </c>
      <c r="G9" s="20">
        <f t="shared" ref="G9:G16" si="0">F9-E9</f>
        <v>0</v>
      </c>
      <c r="H9" s="116"/>
      <c r="I9" s="26" t="s">
        <v>15</v>
      </c>
      <c r="J9" s="19">
        <v>0</v>
      </c>
      <c r="K9" s="19">
        <v>0</v>
      </c>
      <c r="L9" s="21">
        <f>K9-J9</f>
        <v>0</v>
      </c>
      <c r="M9" s="25"/>
    </row>
    <row r="10" spans="2:13" ht="24.95" customHeight="1">
      <c r="B10" s="25"/>
      <c r="C10" s="31" t="s">
        <v>30</v>
      </c>
      <c r="D10" s="32" t="s">
        <v>31</v>
      </c>
      <c r="E10" s="19">
        <v>0</v>
      </c>
      <c r="F10" s="19">
        <v>0</v>
      </c>
      <c r="G10" s="20">
        <f t="shared" si="0"/>
        <v>0</v>
      </c>
      <c r="H10" s="116"/>
      <c r="I10" s="26" t="s">
        <v>16</v>
      </c>
      <c r="J10" s="19">
        <v>0</v>
      </c>
      <c r="K10" s="19">
        <v>0</v>
      </c>
      <c r="L10" s="21">
        <f t="shared" ref="L10:L21" si="1">K10-J10</f>
        <v>0</v>
      </c>
      <c r="M10" s="25"/>
    </row>
    <row r="11" spans="2:13" ht="24.95" customHeight="1">
      <c r="B11" s="25"/>
      <c r="C11" s="31" t="s">
        <v>32</v>
      </c>
      <c r="D11" s="32" t="s">
        <v>33</v>
      </c>
      <c r="E11" s="19">
        <f>-F11</f>
        <v>0</v>
      </c>
      <c r="F11" s="19">
        <v>0</v>
      </c>
      <c r="G11" s="20">
        <f t="shared" si="0"/>
        <v>0</v>
      </c>
      <c r="H11" s="113"/>
      <c r="I11" s="26" t="s">
        <v>17</v>
      </c>
      <c r="J11" s="19">
        <v>41000000</v>
      </c>
      <c r="K11" s="19">
        <v>34200000</v>
      </c>
      <c r="L11" s="21">
        <f t="shared" si="1"/>
        <v>-6800000</v>
      </c>
      <c r="M11" s="25"/>
    </row>
    <row r="12" spans="2:13" ht="24.95" customHeight="1">
      <c r="B12" s="25"/>
      <c r="C12" s="117" t="s">
        <v>18</v>
      </c>
      <c r="D12" s="32" t="s">
        <v>40</v>
      </c>
      <c r="E12" s="19">
        <v>497461726</v>
      </c>
      <c r="F12" s="98">
        <v>374733166</v>
      </c>
      <c r="G12" s="20">
        <f>F12-E12</f>
        <v>-122728560</v>
      </c>
      <c r="H12" s="117" t="s">
        <v>19</v>
      </c>
      <c r="I12" s="26" t="s">
        <v>20</v>
      </c>
      <c r="J12" s="19">
        <v>117939500</v>
      </c>
      <c r="K12" s="19">
        <v>100000000</v>
      </c>
      <c r="L12" s="21">
        <f t="shared" si="1"/>
        <v>-17939500</v>
      </c>
      <c r="M12" s="25"/>
    </row>
    <row r="13" spans="2:13" ht="24.95" customHeight="1">
      <c r="B13" s="25"/>
      <c r="C13" s="113"/>
      <c r="D13" s="32" t="s">
        <v>41</v>
      </c>
      <c r="E13" s="19">
        <v>50000000</v>
      </c>
      <c r="F13" s="19">
        <v>20000000</v>
      </c>
      <c r="G13" s="20">
        <f t="shared" si="0"/>
        <v>-30000000</v>
      </c>
      <c r="H13" s="116"/>
      <c r="I13" s="26" t="s">
        <v>21</v>
      </c>
      <c r="J13" s="19">
        <v>86365000</v>
      </c>
      <c r="K13" s="19">
        <v>50000000</v>
      </c>
      <c r="L13" s="21">
        <f t="shared" si="1"/>
        <v>-36365000</v>
      </c>
      <c r="M13" s="25"/>
    </row>
    <row r="14" spans="2:13" ht="24.95" customHeight="1">
      <c r="B14" s="25"/>
      <c r="C14" s="31" t="s">
        <v>49</v>
      </c>
      <c r="D14" s="32" t="s">
        <v>42</v>
      </c>
      <c r="E14" s="27">
        <v>0</v>
      </c>
      <c r="F14" s="27">
        <v>0</v>
      </c>
      <c r="G14" s="20">
        <f t="shared" si="0"/>
        <v>0</v>
      </c>
      <c r="H14" s="113"/>
      <c r="I14" s="26" t="s">
        <v>22</v>
      </c>
      <c r="J14" s="19">
        <v>2070000</v>
      </c>
      <c r="K14" s="19">
        <v>2000000</v>
      </c>
      <c r="L14" s="21">
        <f t="shared" si="1"/>
        <v>-70000</v>
      </c>
      <c r="M14" s="25"/>
    </row>
    <row r="15" spans="2:13" ht="24.95" customHeight="1">
      <c r="B15" s="25"/>
      <c r="C15" s="31" t="s">
        <v>50</v>
      </c>
      <c r="D15" s="26" t="s">
        <v>23</v>
      </c>
      <c r="E15" s="19">
        <v>17908524</v>
      </c>
      <c r="F15" s="19">
        <v>63145634</v>
      </c>
      <c r="G15" s="20">
        <f t="shared" si="0"/>
        <v>45237110</v>
      </c>
      <c r="H15" s="28" t="s">
        <v>24</v>
      </c>
      <c r="I15" s="32" t="s">
        <v>34</v>
      </c>
      <c r="J15" s="19"/>
      <c r="K15" s="19"/>
      <c r="L15" s="21">
        <f t="shared" si="1"/>
        <v>0</v>
      </c>
      <c r="M15" s="25"/>
    </row>
    <row r="16" spans="2:13" ht="24.95" customHeight="1">
      <c r="B16" s="25"/>
      <c r="C16" s="31" t="s">
        <v>51</v>
      </c>
      <c r="D16" s="32" t="s">
        <v>43</v>
      </c>
      <c r="E16" s="19">
        <v>100000</v>
      </c>
      <c r="F16" s="19">
        <v>100000</v>
      </c>
      <c r="G16" s="20">
        <f t="shared" si="0"/>
        <v>0</v>
      </c>
      <c r="H16" s="31" t="s">
        <v>45</v>
      </c>
      <c r="I16" s="32" t="s">
        <v>35</v>
      </c>
      <c r="J16" s="19">
        <v>297020500</v>
      </c>
      <c r="K16" s="19">
        <v>250722000</v>
      </c>
      <c r="L16" s="21">
        <f t="shared" si="1"/>
        <v>-46298500</v>
      </c>
      <c r="M16" s="25"/>
    </row>
    <row r="17" spans="2:13" ht="24.95" customHeight="1">
      <c r="B17" s="25"/>
      <c r="C17" s="33"/>
      <c r="D17" s="34"/>
      <c r="E17" s="34"/>
      <c r="F17" s="34"/>
      <c r="G17" s="35"/>
      <c r="H17" s="31" t="s">
        <v>36</v>
      </c>
      <c r="I17" s="32" t="s">
        <v>36</v>
      </c>
      <c r="J17" s="19">
        <v>0</v>
      </c>
      <c r="K17" s="19">
        <v>0</v>
      </c>
      <c r="L17" s="21">
        <f t="shared" si="1"/>
        <v>0</v>
      </c>
      <c r="M17" s="25"/>
    </row>
    <row r="18" spans="2:13" ht="24.95" customHeight="1">
      <c r="B18" s="25"/>
      <c r="C18" s="36"/>
      <c r="D18" s="37"/>
      <c r="E18" s="37"/>
      <c r="F18" s="37"/>
      <c r="G18" s="38"/>
      <c r="H18" s="31" t="s">
        <v>44</v>
      </c>
      <c r="I18" s="32" t="s">
        <v>37</v>
      </c>
      <c r="J18" s="19">
        <v>0</v>
      </c>
      <c r="K18" s="19">
        <v>0</v>
      </c>
      <c r="L18" s="21">
        <f t="shared" si="1"/>
        <v>0</v>
      </c>
      <c r="M18" s="25"/>
    </row>
    <row r="19" spans="2:13" ht="24.95" customHeight="1">
      <c r="B19" s="25"/>
      <c r="C19" s="36"/>
      <c r="D19" s="37"/>
      <c r="E19" s="37"/>
      <c r="F19" s="37"/>
      <c r="G19" s="38"/>
      <c r="H19" s="31" t="s">
        <v>46</v>
      </c>
      <c r="I19" s="32" t="s">
        <v>38</v>
      </c>
      <c r="J19" s="19">
        <v>118450</v>
      </c>
      <c r="K19" s="19">
        <v>100000</v>
      </c>
      <c r="L19" s="21">
        <f t="shared" si="1"/>
        <v>-18450</v>
      </c>
      <c r="M19" s="25"/>
    </row>
    <row r="20" spans="2:13" ht="24.95" customHeight="1">
      <c r="B20" s="25"/>
      <c r="C20" s="36"/>
      <c r="D20" s="37"/>
      <c r="E20" s="37"/>
      <c r="F20" s="37"/>
      <c r="G20" s="38"/>
      <c r="H20" s="31" t="s">
        <v>25</v>
      </c>
      <c r="I20" s="32" t="s">
        <v>26</v>
      </c>
      <c r="J20" s="19">
        <v>0</v>
      </c>
      <c r="K20" s="19">
        <v>0</v>
      </c>
      <c r="L20" s="21">
        <f t="shared" si="1"/>
        <v>0</v>
      </c>
      <c r="M20" s="25"/>
    </row>
    <row r="21" spans="2:13" ht="24.95" customHeight="1" thickBot="1">
      <c r="B21" s="25"/>
      <c r="C21" s="39"/>
      <c r="D21" s="40"/>
      <c r="E21" s="40"/>
      <c r="F21" s="40"/>
      <c r="G21" s="41"/>
      <c r="H21" s="42" t="s">
        <v>47</v>
      </c>
      <c r="I21" s="43" t="s">
        <v>39</v>
      </c>
      <c r="J21" s="22"/>
      <c r="K21" s="22">
        <v>0</v>
      </c>
      <c r="L21" s="23">
        <f t="shared" si="1"/>
        <v>0</v>
      </c>
      <c r="M21" s="25"/>
    </row>
    <row r="22" spans="2:13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</sheetData>
  <mergeCells count="15">
    <mergeCell ref="C7:D7"/>
    <mergeCell ref="H7:I7"/>
    <mergeCell ref="H8:H11"/>
    <mergeCell ref="C12:C13"/>
    <mergeCell ref="H12:H14"/>
    <mergeCell ref="E5:E6"/>
    <mergeCell ref="F5:F6"/>
    <mergeCell ref="J5:J6"/>
    <mergeCell ref="K5:K6"/>
    <mergeCell ref="C4:G4"/>
    <mergeCell ref="H4:L4"/>
    <mergeCell ref="C5:D6"/>
    <mergeCell ref="G5:G6"/>
    <mergeCell ref="H5:I6"/>
    <mergeCell ref="L5:L6"/>
  </mergeCells>
  <phoneticPr fontId="8" type="noConversion"/>
  <printOptions horizontalCentered="1" verticalCentered="1"/>
  <pageMargins left="0.23" right="0.17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0"/>
  <sheetViews>
    <sheetView zoomScaleNormal="100" zoomScaleSheetLayoutView="85" workbookViewId="0">
      <selection activeCell="B3" sqref="B3"/>
    </sheetView>
  </sheetViews>
  <sheetFormatPr defaultColWidth="13.77734375" defaultRowHeight="19.5" customHeight="1"/>
  <cols>
    <col min="1" max="3" width="14.6640625" style="4" customWidth="1"/>
    <col min="4" max="5" width="13.21875" style="6" customWidth="1"/>
    <col min="6" max="6" width="12.5546875" style="7" bestFit="1" customWidth="1"/>
    <col min="7" max="7" width="9.88671875" style="9" customWidth="1"/>
    <col min="8" max="8" width="8.33203125" style="1" bestFit="1" customWidth="1"/>
    <col min="9" max="9" width="13.77734375" style="3"/>
    <col min="10" max="16384" width="13.77734375" style="1"/>
  </cols>
  <sheetData>
    <row r="1" spans="1:9" s="8" customFormat="1" ht="19.5" customHeight="1" thickBot="1">
      <c r="A1" s="127" t="s">
        <v>132</v>
      </c>
      <c r="B1" s="127"/>
      <c r="C1" s="127"/>
      <c r="D1" s="6"/>
      <c r="E1" s="6"/>
      <c r="F1" s="7"/>
      <c r="G1" s="9"/>
      <c r="H1" s="50" t="s">
        <v>121</v>
      </c>
      <c r="I1" s="3"/>
    </row>
    <row r="2" spans="1:9" s="2" customFormat="1" ht="30" customHeight="1">
      <c r="A2" s="128" t="s">
        <v>6</v>
      </c>
      <c r="B2" s="129"/>
      <c r="C2" s="129"/>
      <c r="D2" s="130" t="s">
        <v>130</v>
      </c>
      <c r="E2" s="29" t="s">
        <v>128</v>
      </c>
      <c r="F2" s="126" t="s">
        <v>4</v>
      </c>
      <c r="G2" s="126"/>
      <c r="H2" s="124" t="s">
        <v>52</v>
      </c>
      <c r="I2" s="5"/>
    </row>
    <row r="3" spans="1:9" s="2" customFormat="1" ht="30" customHeight="1" thickBot="1">
      <c r="A3" s="10" t="s">
        <v>0</v>
      </c>
      <c r="B3" s="11" t="s">
        <v>1</v>
      </c>
      <c r="C3" s="11" t="s">
        <v>2</v>
      </c>
      <c r="D3" s="131"/>
      <c r="E3" s="30" t="s">
        <v>123</v>
      </c>
      <c r="F3" s="24" t="s">
        <v>124</v>
      </c>
      <c r="G3" s="12" t="s">
        <v>3</v>
      </c>
      <c r="H3" s="125"/>
      <c r="I3" s="5"/>
    </row>
    <row r="4" spans="1:9" s="2" customFormat="1" ht="30" customHeight="1" thickBot="1">
      <c r="A4" s="132" t="s">
        <v>122</v>
      </c>
      <c r="B4" s="133"/>
      <c r="C4" s="134"/>
      <c r="D4" s="57">
        <f>SUM(D5,D10,D11,D12,D16,D19,D22,D23,D26)</f>
        <v>565470250</v>
      </c>
      <c r="E4" s="57">
        <f>SUM(E5,E10,E11,E12,E16,E19,E22,E23,E26)</f>
        <v>457978800</v>
      </c>
      <c r="F4" s="58">
        <f>E4-D4</f>
        <v>-107491450</v>
      </c>
      <c r="G4" s="59">
        <f>IF(D4=0,0,F4/D4)</f>
        <v>-0.19009214012585102</v>
      </c>
      <c r="H4" s="56"/>
      <c r="I4" s="5"/>
    </row>
    <row r="5" spans="1:9" ht="30" customHeight="1">
      <c r="A5" s="118" t="s">
        <v>53</v>
      </c>
      <c r="B5" s="121" t="s">
        <v>54</v>
      </c>
      <c r="C5" s="47" t="s">
        <v>55</v>
      </c>
      <c r="D5" s="48">
        <f>SUM(D6:D9)</f>
        <v>0</v>
      </c>
      <c r="E5" s="48">
        <f>SUM(E6:E9)</f>
        <v>0</v>
      </c>
      <c r="F5" s="49">
        <f>E5-D5</f>
        <v>0</v>
      </c>
      <c r="G5" s="51">
        <f t="shared" ref="G5:G29" si="0">IF(D5=0,0,F5/D5)</f>
        <v>0</v>
      </c>
      <c r="H5" s="60"/>
    </row>
    <row r="6" spans="1:9" ht="30" customHeight="1">
      <c r="A6" s="119"/>
      <c r="B6" s="122"/>
      <c r="C6" s="44" t="s">
        <v>56</v>
      </c>
      <c r="D6" s="45">
        <v>0</v>
      </c>
      <c r="E6" s="45">
        <v>0</v>
      </c>
      <c r="F6" s="46">
        <f>E6-D6</f>
        <v>0</v>
      </c>
      <c r="G6" s="52">
        <f t="shared" si="0"/>
        <v>0</v>
      </c>
      <c r="H6" s="61"/>
    </row>
    <row r="7" spans="1:9" ht="30" customHeight="1">
      <c r="A7" s="119"/>
      <c r="B7" s="122"/>
      <c r="C7" s="44" t="s">
        <v>57</v>
      </c>
      <c r="D7" s="45">
        <v>0</v>
      </c>
      <c r="E7" s="45">
        <v>0</v>
      </c>
      <c r="F7" s="46">
        <f t="shared" ref="F7:F9" si="1">E7-D7</f>
        <v>0</v>
      </c>
      <c r="G7" s="52">
        <f t="shared" si="0"/>
        <v>0</v>
      </c>
      <c r="H7" s="61"/>
    </row>
    <row r="8" spans="1:9" ht="30" customHeight="1">
      <c r="A8" s="119"/>
      <c r="B8" s="122"/>
      <c r="C8" s="44" t="s">
        <v>58</v>
      </c>
      <c r="D8" s="45">
        <v>0</v>
      </c>
      <c r="E8" s="45">
        <v>0</v>
      </c>
      <c r="F8" s="46">
        <f t="shared" si="1"/>
        <v>0</v>
      </c>
      <c r="G8" s="52">
        <f t="shared" si="0"/>
        <v>0</v>
      </c>
      <c r="H8" s="61"/>
    </row>
    <row r="9" spans="1:9" ht="30" customHeight="1" thickBot="1">
      <c r="A9" s="120"/>
      <c r="B9" s="123"/>
      <c r="C9" s="62" t="s">
        <v>59</v>
      </c>
      <c r="D9" s="63">
        <v>0</v>
      </c>
      <c r="E9" s="63">
        <v>0</v>
      </c>
      <c r="F9" s="64">
        <f t="shared" si="1"/>
        <v>0</v>
      </c>
      <c r="G9" s="65">
        <f t="shared" si="0"/>
        <v>0</v>
      </c>
      <c r="H9" s="66"/>
    </row>
    <row r="10" spans="1:9" ht="30" customHeight="1" thickBot="1">
      <c r="A10" s="72" t="s">
        <v>60</v>
      </c>
      <c r="B10" s="73" t="s">
        <v>61</v>
      </c>
      <c r="C10" s="74" t="s">
        <v>61</v>
      </c>
      <c r="D10" s="75">
        <v>0</v>
      </c>
      <c r="E10" s="75">
        <v>0</v>
      </c>
      <c r="F10" s="76">
        <f>E10-D10</f>
        <v>0</v>
      </c>
      <c r="G10" s="77">
        <f t="shared" si="0"/>
        <v>0</v>
      </c>
      <c r="H10" s="78"/>
    </row>
    <row r="11" spans="1:9" ht="30" customHeight="1" thickBot="1">
      <c r="A11" s="79" t="s">
        <v>30</v>
      </c>
      <c r="B11" s="80" t="s">
        <v>30</v>
      </c>
      <c r="C11" s="81" t="s">
        <v>30</v>
      </c>
      <c r="D11" s="82">
        <v>0</v>
      </c>
      <c r="E11" s="82">
        <v>0</v>
      </c>
      <c r="F11" s="83">
        <f t="shared" ref="F11:F21" si="2">E11-D11</f>
        <v>0</v>
      </c>
      <c r="G11" s="84">
        <f t="shared" si="0"/>
        <v>0</v>
      </c>
      <c r="H11" s="85"/>
    </row>
    <row r="12" spans="1:9" ht="30" customHeight="1">
      <c r="A12" s="118" t="s">
        <v>32</v>
      </c>
      <c r="B12" s="121" t="s">
        <v>32</v>
      </c>
      <c r="C12" s="47" t="s">
        <v>55</v>
      </c>
      <c r="D12" s="48">
        <f>SUM(D13:D15)</f>
        <v>0</v>
      </c>
      <c r="E12" s="48">
        <f>SUM(E13:E15)</f>
        <v>0</v>
      </c>
      <c r="F12" s="49">
        <f t="shared" si="2"/>
        <v>0</v>
      </c>
      <c r="G12" s="51">
        <f t="shared" si="0"/>
        <v>0</v>
      </c>
      <c r="H12" s="60"/>
    </row>
    <row r="13" spans="1:9" ht="30" customHeight="1">
      <c r="A13" s="119"/>
      <c r="B13" s="122"/>
      <c r="C13" s="44" t="s">
        <v>62</v>
      </c>
      <c r="D13" s="45">
        <v>0</v>
      </c>
      <c r="E13" s="45">
        <v>0</v>
      </c>
      <c r="F13" s="46">
        <f t="shared" si="2"/>
        <v>0</v>
      </c>
      <c r="G13" s="52">
        <f t="shared" si="0"/>
        <v>0</v>
      </c>
      <c r="H13" s="61"/>
    </row>
    <row r="14" spans="1:9" ht="30" customHeight="1">
      <c r="A14" s="119"/>
      <c r="B14" s="122"/>
      <c r="C14" s="44" t="s">
        <v>63</v>
      </c>
      <c r="D14" s="45"/>
      <c r="E14" s="45">
        <v>0</v>
      </c>
      <c r="F14" s="46">
        <f t="shared" si="2"/>
        <v>0</v>
      </c>
      <c r="G14" s="52">
        <f t="shared" si="0"/>
        <v>0</v>
      </c>
      <c r="H14" s="61"/>
    </row>
    <row r="15" spans="1:9" ht="30" customHeight="1" thickBot="1">
      <c r="A15" s="120"/>
      <c r="B15" s="123"/>
      <c r="C15" s="62" t="s">
        <v>64</v>
      </c>
      <c r="D15" s="63">
        <v>0</v>
      </c>
      <c r="E15" s="63">
        <v>0</v>
      </c>
      <c r="F15" s="64">
        <f t="shared" si="2"/>
        <v>0</v>
      </c>
      <c r="G15" s="65">
        <f t="shared" si="0"/>
        <v>0</v>
      </c>
      <c r="H15" s="66"/>
      <c r="I15" s="3" t="s">
        <v>5</v>
      </c>
    </row>
    <row r="16" spans="1:9" ht="30" customHeight="1">
      <c r="A16" s="119" t="s">
        <v>65</v>
      </c>
      <c r="B16" s="122" t="s">
        <v>65</v>
      </c>
      <c r="C16" s="67" t="s">
        <v>55</v>
      </c>
      <c r="D16" s="68">
        <f>SUM(D17:D18)</f>
        <v>547461726</v>
      </c>
      <c r="E16" s="68">
        <f>SUM(E17:E18)</f>
        <v>394733166</v>
      </c>
      <c r="F16" s="69">
        <f>E16-D16</f>
        <v>-152728560</v>
      </c>
      <c r="G16" s="70">
        <f t="shared" si="0"/>
        <v>-0.27897577629015841</v>
      </c>
      <c r="H16" s="71"/>
    </row>
    <row r="17" spans="1:8" ht="30" customHeight="1">
      <c r="A17" s="119"/>
      <c r="B17" s="122"/>
      <c r="C17" s="44" t="s">
        <v>66</v>
      </c>
      <c r="D17" s="45">
        <v>497461726</v>
      </c>
      <c r="E17" s="45">
        <v>374733166</v>
      </c>
      <c r="F17" s="46">
        <f t="shared" si="2"/>
        <v>-122728560</v>
      </c>
      <c r="G17" s="52">
        <f t="shared" si="0"/>
        <v>-0.24670955288729088</v>
      </c>
      <c r="H17" s="61"/>
    </row>
    <row r="18" spans="1:8" ht="30" customHeight="1" thickBot="1">
      <c r="A18" s="119"/>
      <c r="B18" s="122"/>
      <c r="C18" s="86" t="s">
        <v>67</v>
      </c>
      <c r="D18" s="87">
        <v>50000000</v>
      </c>
      <c r="E18" s="87">
        <v>20000000</v>
      </c>
      <c r="F18" s="88">
        <f t="shared" si="2"/>
        <v>-30000000</v>
      </c>
      <c r="G18" s="89">
        <f t="shared" si="0"/>
        <v>-0.6</v>
      </c>
      <c r="H18" s="90"/>
    </row>
    <row r="19" spans="1:8" ht="30" customHeight="1">
      <c r="A19" s="118" t="s">
        <v>68</v>
      </c>
      <c r="B19" s="121" t="s">
        <v>68</v>
      </c>
      <c r="C19" s="47" t="s">
        <v>55</v>
      </c>
      <c r="D19" s="48">
        <f>SUM(D20:D21)</f>
        <v>0</v>
      </c>
      <c r="E19" s="48">
        <f>SUM(E20:E21)</f>
        <v>0</v>
      </c>
      <c r="F19" s="49">
        <f>E19-D19</f>
        <v>0</v>
      </c>
      <c r="G19" s="51">
        <f t="shared" si="0"/>
        <v>0</v>
      </c>
      <c r="H19" s="60"/>
    </row>
    <row r="20" spans="1:8" ht="30" customHeight="1">
      <c r="A20" s="119"/>
      <c r="B20" s="122"/>
      <c r="C20" s="44" t="s">
        <v>69</v>
      </c>
      <c r="D20" s="45">
        <v>0</v>
      </c>
      <c r="E20" s="45">
        <v>0</v>
      </c>
      <c r="F20" s="46">
        <f t="shared" si="2"/>
        <v>0</v>
      </c>
      <c r="G20" s="52">
        <f t="shared" si="0"/>
        <v>0</v>
      </c>
      <c r="H20" s="61"/>
    </row>
    <row r="21" spans="1:8" ht="30" customHeight="1" thickBot="1">
      <c r="A21" s="120"/>
      <c r="B21" s="123"/>
      <c r="C21" s="62" t="s">
        <v>70</v>
      </c>
      <c r="D21" s="63">
        <v>0</v>
      </c>
      <c r="E21" s="63">
        <v>0</v>
      </c>
      <c r="F21" s="64">
        <f t="shared" si="2"/>
        <v>0</v>
      </c>
      <c r="G21" s="65">
        <f t="shared" si="0"/>
        <v>0</v>
      </c>
      <c r="H21" s="66"/>
    </row>
    <row r="22" spans="1:8" ht="30" customHeight="1" thickBot="1">
      <c r="A22" s="72" t="s">
        <v>71</v>
      </c>
      <c r="B22" s="73" t="s">
        <v>71</v>
      </c>
      <c r="C22" s="74" t="s">
        <v>72</v>
      </c>
      <c r="D22" s="75">
        <v>0</v>
      </c>
      <c r="E22" s="75">
        <v>0</v>
      </c>
      <c r="F22" s="76">
        <f>E22-D22</f>
        <v>0</v>
      </c>
      <c r="G22" s="77">
        <f t="shared" si="0"/>
        <v>0</v>
      </c>
      <c r="H22" s="78"/>
    </row>
    <row r="23" spans="1:8" ht="30" customHeight="1">
      <c r="A23" s="118" t="s">
        <v>73</v>
      </c>
      <c r="B23" s="121" t="s">
        <v>73</v>
      </c>
      <c r="C23" s="47" t="s">
        <v>55</v>
      </c>
      <c r="D23" s="48">
        <f>SUM(D24:D25)</f>
        <v>17908524</v>
      </c>
      <c r="E23" s="48">
        <f>SUM(E24:E25)</f>
        <v>63145634</v>
      </c>
      <c r="F23" s="49">
        <f>E23-D23</f>
        <v>45237110</v>
      </c>
      <c r="G23" s="51">
        <f t="shared" si="0"/>
        <v>2.5260099603965127</v>
      </c>
      <c r="H23" s="60"/>
    </row>
    <row r="24" spans="1:8" ht="30" customHeight="1">
      <c r="A24" s="119"/>
      <c r="B24" s="122"/>
      <c r="C24" s="44" t="s">
        <v>74</v>
      </c>
      <c r="D24" s="45">
        <v>17908524</v>
      </c>
      <c r="E24" s="45">
        <v>63145634</v>
      </c>
      <c r="F24" s="46">
        <f t="shared" ref="F24:F29" si="3">E24-D24</f>
        <v>45237110</v>
      </c>
      <c r="G24" s="52">
        <f t="shared" si="0"/>
        <v>2.5260099603965127</v>
      </c>
      <c r="H24" s="61"/>
    </row>
    <row r="25" spans="1:8" ht="30" customHeight="1" thickBot="1">
      <c r="A25" s="120"/>
      <c r="B25" s="123"/>
      <c r="C25" s="62" t="s">
        <v>75</v>
      </c>
      <c r="D25" s="63">
        <v>0</v>
      </c>
      <c r="E25" s="63">
        <v>0</v>
      </c>
      <c r="F25" s="64">
        <f t="shared" si="3"/>
        <v>0</v>
      </c>
      <c r="G25" s="65">
        <f t="shared" si="0"/>
        <v>0</v>
      </c>
      <c r="H25" s="66"/>
    </row>
    <row r="26" spans="1:8" ht="30" customHeight="1">
      <c r="A26" s="119" t="s">
        <v>76</v>
      </c>
      <c r="B26" s="122" t="s">
        <v>76</v>
      </c>
      <c r="C26" s="67" t="s">
        <v>55</v>
      </c>
      <c r="D26" s="68">
        <f>SUM(D27:D29)</f>
        <v>100000</v>
      </c>
      <c r="E26" s="68">
        <f>SUM(E27:E29)</f>
        <v>100000</v>
      </c>
      <c r="F26" s="69">
        <f>E26-D26</f>
        <v>0</v>
      </c>
      <c r="G26" s="70">
        <f t="shared" si="0"/>
        <v>0</v>
      </c>
      <c r="H26" s="71"/>
    </row>
    <row r="27" spans="1:8" ht="30" customHeight="1">
      <c r="A27" s="119"/>
      <c r="B27" s="122"/>
      <c r="C27" s="44" t="s">
        <v>77</v>
      </c>
      <c r="D27" s="45">
        <v>0</v>
      </c>
      <c r="E27" s="45">
        <v>0</v>
      </c>
      <c r="F27" s="46">
        <f t="shared" si="3"/>
        <v>0</v>
      </c>
      <c r="G27" s="52">
        <f t="shared" si="0"/>
        <v>0</v>
      </c>
      <c r="H27" s="61"/>
    </row>
    <row r="28" spans="1:8" ht="30" customHeight="1">
      <c r="A28" s="119"/>
      <c r="B28" s="122"/>
      <c r="C28" s="44" t="s">
        <v>79</v>
      </c>
      <c r="D28" s="45">
        <v>100000</v>
      </c>
      <c r="E28" s="45">
        <v>100000</v>
      </c>
      <c r="F28" s="46">
        <f t="shared" si="3"/>
        <v>0</v>
      </c>
      <c r="G28" s="52">
        <f t="shared" si="0"/>
        <v>0</v>
      </c>
      <c r="H28" s="61"/>
    </row>
    <row r="29" spans="1:8" ht="30" customHeight="1" thickBot="1">
      <c r="A29" s="120"/>
      <c r="B29" s="123"/>
      <c r="C29" s="62" t="s">
        <v>78</v>
      </c>
      <c r="D29" s="63"/>
      <c r="E29" s="63">
        <v>0</v>
      </c>
      <c r="F29" s="64">
        <f t="shared" si="3"/>
        <v>0</v>
      </c>
      <c r="G29" s="65">
        <f t="shared" si="0"/>
        <v>0</v>
      </c>
      <c r="H29" s="66"/>
    </row>
    <row r="30" spans="1:8" ht="24.95" customHeight="1"/>
  </sheetData>
  <mergeCells count="18">
    <mergeCell ref="H2:H3"/>
    <mergeCell ref="A5:A9"/>
    <mergeCell ref="B5:B9"/>
    <mergeCell ref="F2:G2"/>
    <mergeCell ref="A1:C1"/>
    <mergeCell ref="A2:C2"/>
    <mergeCell ref="D2:D3"/>
    <mergeCell ref="A4:C4"/>
    <mergeCell ref="A23:A25"/>
    <mergeCell ref="B23:B25"/>
    <mergeCell ref="A26:A29"/>
    <mergeCell ref="B26:B29"/>
    <mergeCell ref="A12:A15"/>
    <mergeCell ref="B12:B15"/>
    <mergeCell ref="A16:A18"/>
    <mergeCell ref="B16:B18"/>
    <mergeCell ref="A19:A21"/>
    <mergeCell ref="B19:B21"/>
  </mergeCells>
  <phoneticPr fontId="8" type="noConversion"/>
  <printOptions horizontalCentered="1" verticalCentered="1"/>
  <pageMargins left="0" right="0" top="0.35433070866141736" bottom="0.35433070866141736" header="0.15748031496062992" footer="0.15748031496062992"/>
  <pageSetup paperSize="9" scale="80" firstPageNumber="16" orientation="portrait" r:id="rId1"/>
  <headerFooter alignWithMargins="0">
    <oddFooter>&amp;P페이지&amp;R&amp;F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47"/>
  <sheetViews>
    <sheetView tabSelected="1" zoomScaleNormal="100" zoomScaleSheetLayoutView="100" workbookViewId="0">
      <selection sqref="A1:C1"/>
    </sheetView>
  </sheetViews>
  <sheetFormatPr defaultColWidth="13.77734375" defaultRowHeight="19.5" customHeight="1"/>
  <cols>
    <col min="1" max="2" width="14.6640625" style="4" customWidth="1"/>
    <col min="3" max="3" width="15.77734375" style="4" customWidth="1"/>
    <col min="4" max="4" width="12.6640625" style="6" customWidth="1"/>
    <col min="5" max="5" width="12.44140625" style="6" customWidth="1"/>
    <col min="6" max="6" width="11.33203125" style="7" customWidth="1"/>
    <col min="7" max="7" width="9" style="9" bestFit="1" customWidth="1"/>
    <col min="8" max="8" width="7.6640625" style="1" customWidth="1"/>
    <col min="9" max="9" width="13.77734375" style="3"/>
    <col min="10" max="16384" width="13.77734375" style="1"/>
  </cols>
  <sheetData>
    <row r="1" spans="1:9" s="8" customFormat="1" ht="19.5" customHeight="1" thickBot="1">
      <c r="A1" s="127" t="s">
        <v>133</v>
      </c>
      <c r="B1" s="127"/>
      <c r="C1" s="127"/>
      <c r="D1" s="6"/>
      <c r="E1" s="6"/>
      <c r="F1" s="7"/>
      <c r="G1" s="9"/>
      <c r="H1" s="50" t="s">
        <v>120</v>
      </c>
      <c r="I1" s="3"/>
    </row>
    <row r="2" spans="1:9" s="2" customFormat="1" ht="27" customHeight="1">
      <c r="A2" s="128" t="s">
        <v>6</v>
      </c>
      <c r="B2" s="129"/>
      <c r="C2" s="129"/>
      <c r="D2" s="130" t="s">
        <v>131</v>
      </c>
      <c r="E2" s="29" t="s">
        <v>128</v>
      </c>
      <c r="F2" s="126" t="s">
        <v>4</v>
      </c>
      <c r="G2" s="126"/>
      <c r="H2" s="124" t="s">
        <v>52</v>
      </c>
      <c r="I2" s="5"/>
    </row>
    <row r="3" spans="1:9" s="2" customFormat="1" ht="27.75" customHeight="1" thickBot="1">
      <c r="A3" s="10" t="s">
        <v>0</v>
      </c>
      <c r="B3" s="11" t="s">
        <v>1</v>
      </c>
      <c r="C3" s="11" t="s">
        <v>2</v>
      </c>
      <c r="D3" s="131"/>
      <c r="E3" s="30" t="s">
        <v>123</v>
      </c>
      <c r="F3" s="24" t="s">
        <v>124</v>
      </c>
      <c r="G3" s="12" t="s">
        <v>3</v>
      </c>
      <c r="H3" s="125"/>
      <c r="I3" s="5"/>
    </row>
    <row r="4" spans="1:9" s="2" customFormat="1" ht="29.25" customHeight="1" thickBot="1">
      <c r="A4" s="132" t="s">
        <v>122</v>
      </c>
      <c r="B4" s="133"/>
      <c r="C4" s="134"/>
      <c r="D4" s="53">
        <f>SUM(D5,D12,D16,D24,D28,D30,D38,D40,D43,D45)</f>
        <v>565470250</v>
      </c>
      <c r="E4" s="53">
        <f>SUM(E5,E12,E16,E24,E28,E30,E38,E40,E43,E45)</f>
        <v>457978800</v>
      </c>
      <c r="F4" s="54">
        <f>E4-D4</f>
        <v>-107491450</v>
      </c>
      <c r="G4" s="55">
        <f>IF(D4=0,0,F4/D4)</f>
        <v>-0.19009214012585102</v>
      </c>
      <c r="H4" s="56"/>
      <c r="I4" s="5"/>
    </row>
    <row r="5" spans="1:9" ht="19.5" customHeight="1">
      <c r="A5" s="135" t="s">
        <v>80</v>
      </c>
      <c r="B5" s="137" t="s">
        <v>81</v>
      </c>
      <c r="C5" s="47" t="s">
        <v>55</v>
      </c>
      <c r="D5" s="48">
        <f>SUM(D6:D11)</f>
        <v>20956800</v>
      </c>
      <c r="E5" s="48">
        <f>SUM(E6:E11)</f>
        <v>20956800</v>
      </c>
      <c r="F5" s="49">
        <f>E5-D5</f>
        <v>0</v>
      </c>
      <c r="G5" s="51">
        <f t="shared" ref="G5:G47" si="0">IF(D5=0,0,F5/D5)</f>
        <v>0</v>
      </c>
      <c r="H5" s="60"/>
    </row>
    <row r="6" spans="1:9" ht="19.5" customHeight="1">
      <c r="A6" s="139"/>
      <c r="B6" s="140"/>
      <c r="C6" s="44" t="s">
        <v>82</v>
      </c>
      <c r="D6" s="45">
        <v>19200000</v>
      </c>
      <c r="E6" s="45">
        <v>19200000</v>
      </c>
      <c r="F6" s="46">
        <f t="shared" ref="F6:F47" si="1">E6-D6</f>
        <v>0</v>
      </c>
      <c r="G6" s="52">
        <f t="shared" si="0"/>
        <v>0</v>
      </c>
      <c r="H6" s="61"/>
    </row>
    <row r="7" spans="1:9" ht="19.5" customHeight="1">
      <c r="A7" s="139"/>
      <c r="B7" s="140"/>
      <c r="C7" s="44" t="s">
        <v>83</v>
      </c>
      <c r="D7" s="45">
        <v>0</v>
      </c>
      <c r="E7" s="45">
        <v>0</v>
      </c>
      <c r="F7" s="46">
        <f t="shared" si="1"/>
        <v>0</v>
      </c>
      <c r="G7" s="52">
        <f t="shared" si="0"/>
        <v>0</v>
      </c>
      <c r="H7" s="61"/>
    </row>
    <row r="8" spans="1:9" ht="19.5" customHeight="1">
      <c r="A8" s="139"/>
      <c r="B8" s="140"/>
      <c r="C8" s="44" t="s">
        <v>84</v>
      </c>
      <c r="D8" s="45">
        <v>0</v>
      </c>
      <c r="E8" s="45">
        <v>0</v>
      </c>
      <c r="F8" s="46">
        <f t="shared" si="1"/>
        <v>0</v>
      </c>
      <c r="G8" s="52">
        <f t="shared" si="0"/>
        <v>0</v>
      </c>
      <c r="H8" s="61"/>
    </row>
    <row r="9" spans="1:9" ht="19.5" customHeight="1">
      <c r="A9" s="139"/>
      <c r="B9" s="140"/>
      <c r="C9" s="44" t="s">
        <v>85</v>
      </c>
      <c r="D9" s="45">
        <v>0</v>
      </c>
      <c r="E9" s="45">
        <v>0</v>
      </c>
      <c r="F9" s="46">
        <f t="shared" si="1"/>
        <v>0</v>
      </c>
      <c r="G9" s="52">
        <f t="shared" si="0"/>
        <v>0</v>
      </c>
      <c r="H9" s="61"/>
    </row>
    <row r="10" spans="1:9" ht="19.5" customHeight="1">
      <c r="A10" s="139"/>
      <c r="B10" s="140"/>
      <c r="C10" s="44" t="s">
        <v>86</v>
      </c>
      <c r="D10" s="45">
        <v>1756800</v>
      </c>
      <c r="E10" s="45">
        <v>1756800</v>
      </c>
      <c r="F10" s="46">
        <f t="shared" si="1"/>
        <v>0</v>
      </c>
      <c r="G10" s="52">
        <f t="shared" si="0"/>
        <v>0</v>
      </c>
      <c r="H10" s="61"/>
    </row>
    <row r="11" spans="1:9" ht="19.5" customHeight="1" thickBot="1">
      <c r="A11" s="139"/>
      <c r="B11" s="138"/>
      <c r="C11" s="62" t="s">
        <v>87</v>
      </c>
      <c r="D11" s="63">
        <v>0</v>
      </c>
      <c r="E11" s="63">
        <v>0</v>
      </c>
      <c r="F11" s="64">
        <f t="shared" si="1"/>
        <v>0</v>
      </c>
      <c r="G11" s="65">
        <f t="shared" si="0"/>
        <v>0</v>
      </c>
      <c r="H11" s="66"/>
    </row>
    <row r="12" spans="1:9" ht="19.5" customHeight="1">
      <c r="A12" s="139"/>
      <c r="B12" s="137" t="s">
        <v>88</v>
      </c>
      <c r="C12" s="47" t="s">
        <v>89</v>
      </c>
      <c r="D12" s="48">
        <f>SUM(D13:D15)</f>
        <v>0</v>
      </c>
      <c r="E12" s="48">
        <f>SUM(E13:E15)</f>
        <v>0</v>
      </c>
      <c r="F12" s="49">
        <f t="shared" si="1"/>
        <v>0</v>
      </c>
      <c r="G12" s="51">
        <f t="shared" si="0"/>
        <v>0</v>
      </c>
      <c r="H12" s="60"/>
    </row>
    <row r="13" spans="1:9" ht="19.5" customHeight="1">
      <c r="A13" s="139"/>
      <c r="B13" s="140"/>
      <c r="C13" s="44" t="s">
        <v>90</v>
      </c>
      <c r="D13" s="45">
        <v>0</v>
      </c>
      <c r="E13" s="45">
        <v>0</v>
      </c>
      <c r="F13" s="46">
        <f t="shared" si="1"/>
        <v>0</v>
      </c>
      <c r="G13" s="52">
        <f t="shared" si="0"/>
        <v>0</v>
      </c>
      <c r="H13" s="61"/>
    </row>
    <row r="14" spans="1:9" ht="19.5" customHeight="1">
      <c r="A14" s="139"/>
      <c r="B14" s="140"/>
      <c r="C14" s="44" t="s">
        <v>91</v>
      </c>
      <c r="D14" s="45">
        <v>0</v>
      </c>
      <c r="E14" s="45">
        <v>0</v>
      </c>
      <c r="F14" s="46">
        <f t="shared" si="1"/>
        <v>0</v>
      </c>
      <c r="G14" s="52">
        <f t="shared" si="0"/>
        <v>0</v>
      </c>
      <c r="H14" s="61"/>
    </row>
    <row r="15" spans="1:9" ht="19.5" customHeight="1" thickBot="1">
      <c r="A15" s="139"/>
      <c r="B15" s="138"/>
      <c r="C15" s="62" t="s">
        <v>92</v>
      </c>
      <c r="D15" s="63">
        <v>0</v>
      </c>
      <c r="E15" s="63">
        <v>0</v>
      </c>
      <c r="F15" s="64">
        <f t="shared" si="1"/>
        <v>0</v>
      </c>
      <c r="G15" s="65">
        <f t="shared" si="0"/>
        <v>0</v>
      </c>
      <c r="H15" s="66"/>
    </row>
    <row r="16" spans="1:9" ht="19.5" customHeight="1">
      <c r="A16" s="139"/>
      <c r="B16" s="137" t="s">
        <v>93</v>
      </c>
      <c r="C16" s="47" t="s">
        <v>55</v>
      </c>
      <c r="D16" s="48">
        <f>SUM(D17:D23)</f>
        <v>41000000</v>
      </c>
      <c r="E16" s="48">
        <f>SUM(E17:E23)</f>
        <v>34200000</v>
      </c>
      <c r="F16" s="49">
        <f t="shared" si="1"/>
        <v>-6800000</v>
      </c>
      <c r="G16" s="51">
        <f t="shared" si="0"/>
        <v>-0.16585365853658537</v>
      </c>
      <c r="H16" s="60"/>
    </row>
    <row r="17" spans="1:9" ht="19.5" customHeight="1">
      <c r="A17" s="139"/>
      <c r="B17" s="140"/>
      <c r="C17" s="44" t="s">
        <v>94</v>
      </c>
      <c r="D17" s="45">
        <v>0</v>
      </c>
      <c r="E17" s="45">
        <v>1200000</v>
      </c>
      <c r="F17" s="46">
        <f t="shared" si="1"/>
        <v>1200000</v>
      </c>
      <c r="G17" s="52">
        <f t="shared" si="0"/>
        <v>0</v>
      </c>
      <c r="H17" s="61"/>
    </row>
    <row r="18" spans="1:9" ht="19.5" customHeight="1">
      <c r="A18" s="139"/>
      <c r="B18" s="140"/>
      <c r="C18" s="44" t="s">
        <v>95</v>
      </c>
      <c r="D18" s="45">
        <v>8000000</v>
      </c>
      <c r="E18" s="45">
        <v>3000000</v>
      </c>
      <c r="F18" s="46">
        <f t="shared" si="1"/>
        <v>-5000000</v>
      </c>
      <c r="G18" s="52">
        <f t="shared" si="0"/>
        <v>-0.625</v>
      </c>
      <c r="H18" s="61"/>
    </row>
    <row r="19" spans="1:9" ht="19.5" customHeight="1">
      <c r="A19" s="139"/>
      <c r="B19" s="140"/>
      <c r="C19" s="44" t="s">
        <v>96</v>
      </c>
      <c r="D19" s="45">
        <v>20000000</v>
      </c>
      <c r="E19" s="45">
        <v>20000000</v>
      </c>
      <c r="F19" s="46">
        <f t="shared" si="1"/>
        <v>0</v>
      </c>
      <c r="G19" s="52">
        <f t="shared" si="0"/>
        <v>0</v>
      </c>
      <c r="H19" s="61"/>
    </row>
    <row r="20" spans="1:9" ht="19.5" customHeight="1">
      <c r="A20" s="139"/>
      <c r="B20" s="140"/>
      <c r="C20" s="44" t="s">
        <v>97</v>
      </c>
      <c r="D20" s="45">
        <v>7000000</v>
      </c>
      <c r="E20" s="45">
        <v>5000000</v>
      </c>
      <c r="F20" s="46">
        <f t="shared" si="1"/>
        <v>-2000000</v>
      </c>
      <c r="G20" s="52">
        <f t="shared" si="0"/>
        <v>-0.2857142857142857</v>
      </c>
      <c r="H20" s="61"/>
    </row>
    <row r="21" spans="1:9" ht="19.5" customHeight="1">
      <c r="A21" s="139"/>
      <c r="B21" s="140"/>
      <c r="C21" s="44" t="s">
        <v>98</v>
      </c>
      <c r="D21" s="45">
        <v>6000000</v>
      </c>
      <c r="E21" s="45">
        <v>5000000</v>
      </c>
      <c r="F21" s="46">
        <f t="shared" si="1"/>
        <v>-1000000</v>
      </c>
      <c r="G21" s="52">
        <f t="shared" si="0"/>
        <v>-0.16666666666666666</v>
      </c>
      <c r="H21" s="61"/>
    </row>
    <row r="22" spans="1:9" ht="19.5" customHeight="1">
      <c r="A22" s="139"/>
      <c r="B22" s="140"/>
      <c r="C22" s="44" t="s">
        <v>99</v>
      </c>
      <c r="D22" s="45">
        <v>0</v>
      </c>
      <c r="E22" s="45">
        <v>0</v>
      </c>
      <c r="F22" s="46">
        <f t="shared" si="1"/>
        <v>0</v>
      </c>
      <c r="G22" s="52">
        <f t="shared" si="0"/>
        <v>0</v>
      </c>
      <c r="H22" s="61"/>
    </row>
    <row r="23" spans="1:9" ht="19.5" customHeight="1" thickBot="1">
      <c r="A23" s="136"/>
      <c r="B23" s="138"/>
      <c r="C23" s="62" t="s">
        <v>100</v>
      </c>
      <c r="D23" s="63">
        <v>0</v>
      </c>
      <c r="E23" s="63">
        <v>0</v>
      </c>
      <c r="F23" s="64">
        <f t="shared" si="1"/>
        <v>0</v>
      </c>
      <c r="G23" s="65">
        <f t="shared" si="0"/>
        <v>0</v>
      </c>
      <c r="H23" s="66"/>
      <c r="I23" s="3" t="s">
        <v>5</v>
      </c>
    </row>
    <row r="24" spans="1:9" ht="19.5" customHeight="1">
      <c r="A24" s="139" t="s">
        <v>101</v>
      </c>
      <c r="B24" s="140" t="s">
        <v>102</v>
      </c>
      <c r="C24" s="67" t="s">
        <v>55</v>
      </c>
      <c r="D24" s="68">
        <f>SUM(D25:D27)</f>
        <v>206374500</v>
      </c>
      <c r="E24" s="68">
        <f>SUM(E25:E27)</f>
        <v>152000000</v>
      </c>
      <c r="F24" s="69">
        <f t="shared" si="1"/>
        <v>-54374500</v>
      </c>
      <c r="G24" s="70">
        <f t="shared" si="0"/>
        <v>-0.2634748963655878</v>
      </c>
      <c r="H24" s="71"/>
    </row>
    <row r="25" spans="1:9" ht="19.5" customHeight="1">
      <c r="A25" s="139"/>
      <c r="B25" s="140"/>
      <c r="C25" s="44" t="s">
        <v>102</v>
      </c>
      <c r="D25" s="45">
        <v>117939500</v>
      </c>
      <c r="E25" s="45">
        <v>100000000</v>
      </c>
      <c r="F25" s="46">
        <f t="shared" si="1"/>
        <v>-17939500</v>
      </c>
      <c r="G25" s="52">
        <f t="shared" si="0"/>
        <v>-0.15210764841295749</v>
      </c>
      <c r="H25" s="61"/>
    </row>
    <row r="26" spans="1:9" ht="19.5" customHeight="1">
      <c r="A26" s="139"/>
      <c r="B26" s="140"/>
      <c r="C26" s="44" t="s">
        <v>103</v>
      </c>
      <c r="D26" s="45">
        <v>86365000</v>
      </c>
      <c r="E26" s="45">
        <v>50000000</v>
      </c>
      <c r="F26" s="46">
        <f t="shared" si="1"/>
        <v>-36365000</v>
      </c>
      <c r="G26" s="52">
        <f t="shared" si="0"/>
        <v>-0.42106177270885198</v>
      </c>
      <c r="H26" s="61"/>
    </row>
    <row r="27" spans="1:9" ht="19.5" customHeight="1" thickBot="1">
      <c r="A27" s="139"/>
      <c r="B27" s="140"/>
      <c r="C27" s="86" t="s">
        <v>104</v>
      </c>
      <c r="D27" s="87">
        <v>2070000</v>
      </c>
      <c r="E27" s="87">
        <v>2000000</v>
      </c>
      <c r="F27" s="88">
        <f t="shared" si="1"/>
        <v>-70000</v>
      </c>
      <c r="G27" s="89">
        <f t="shared" si="0"/>
        <v>-3.3816425120772944E-2</v>
      </c>
      <c r="H27" s="90"/>
    </row>
    <row r="28" spans="1:9" ht="19.5" customHeight="1">
      <c r="A28" s="135" t="s">
        <v>105</v>
      </c>
      <c r="B28" s="137" t="s">
        <v>106</v>
      </c>
      <c r="C28" s="47" t="s">
        <v>55</v>
      </c>
      <c r="D28" s="48">
        <f>D29</f>
        <v>0</v>
      </c>
      <c r="E28" s="48">
        <f>E29</f>
        <v>0</v>
      </c>
      <c r="F28" s="49">
        <f t="shared" si="1"/>
        <v>0</v>
      </c>
      <c r="G28" s="51">
        <f t="shared" si="0"/>
        <v>0</v>
      </c>
      <c r="H28" s="60"/>
    </row>
    <row r="29" spans="1:9" ht="19.5" customHeight="1" thickBot="1">
      <c r="A29" s="136"/>
      <c r="B29" s="138"/>
      <c r="C29" s="62" t="s">
        <v>105</v>
      </c>
      <c r="D29" s="63">
        <v>0</v>
      </c>
      <c r="E29" s="63">
        <v>0</v>
      </c>
      <c r="F29" s="64">
        <f t="shared" si="1"/>
        <v>0</v>
      </c>
      <c r="G29" s="65">
        <f t="shared" si="0"/>
        <v>0</v>
      </c>
      <c r="H29" s="66"/>
    </row>
    <row r="30" spans="1:9" ht="19.5" customHeight="1">
      <c r="A30" s="139" t="s">
        <v>35</v>
      </c>
      <c r="B30" s="140" t="s">
        <v>35</v>
      </c>
      <c r="C30" s="67" t="s">
        <v>55</v>
      </c>
      <c r="D30" s="68">
        <f>SUM(D31:D37)</f>
        <v>297020500</v>
      </c>
      <c r="E30" s="68">
        <f>SUM(E31:E37)</f>
        <v>250722000</v>
      </c>
      <c r="F30" s="69">
        <f t="shared" si="1"/>
        <v>-46298500</v>
      </c>
      <c r="G30" s="70">
        <f t="shared" si="0"/>
        <v>-0.15587644623855929</v>
      </c>
      <c r="H30" s="71"/>
    </row>
    <row r="31" spans="1:9" ht="19.5" customHeight="1">
      <c r="A31" s="139"/>
      <c r="B31" s="140"/>
      <c r="C31" s="44" t="s">
        <v>107</v>
      </c>
      <c r="D31" s="45">
        <v>45118000</v>
      </c>
      <c r="E31" s="45">
        <v>29822000</v>
      </c>
      <c r="F31" s="46">
        <f t="shared" si="1"/>
        <v>-15296000</v>
      </c>
      <c r="G31" s="52">
        <f t="shared" si="0"/>
        <v>-0.33902211977481272</v>
      </c>
      <c r="H31" s="61"/>
    </row>
    <row r="32" spans="1:9" ht="19.5" customHeight="1">
      <c r="A32" s="139"/>
      <c r="B32" s="140"/>
      <c r="C32" s="44" t="s">
        <v>108</v>
      </c>
      <c r="D32" s="45">
        <v>762500</v>
      </c>
      <c r="E32" s="45">
        <v>900000</v>
      </c>
      <c r="F32" s="46">
        <f t="shared" si="1"/>
        <v>137500</v>
      </c>
      <c r="G32" s="52">
        <f t="shared" si="0"/>
        <v>0.18032786885245902</v>
      </c>
      <c r="H32" s="61"/>
    </row>
    <row r="33" spans="1:8" ht="19.5" customHeight="1">
      <c r="A33" s="139"/>
      <c r="B33" s="140"/>
      <c r="C33" s="44" t="s">
        <v>109</v>
      </c>
      <c r="D33" s="45"/>
      <c r="E33" s="45">
        <v>0</v>
      </c>
      <c r="F33" s="46">
        <f t="shared" si="1"/>
        <v>0</v>
      </c>
      <c r="G33" s="52">
        <f t="shared" si="0"/>
        <v>0</v>
      </c>
      <c r="H33" s="61"/>
    </row>
    <row r="34" spans="1:8" ht="19.5" customHeight="1">
      <c r="A34" s="139"/>
      <c r="B34" s="140"/>
      <c r="C34" s="44" t="s">
        <v>110</v>
      </c>
      <c r="D34" s="45"/>
      <c r="E34" s="45">
        <v>0</v>
      </c>
      <c r="F34" s="46">
        <f t="shared" si="1"/>
        <v>0</v>
      </c>
      <c r="G34" s="52">
        <f t="shared" si="0"/>
        <v>0</v>
      </c>
      <c r="H34" s="61"/>
    </row>
    <row r="35" spans="1:8" ht="19.5" customHeight="1">
      <c r="A35" s="139"/>
      <c r="B35" s="140"/>
      <c r="C35" s="44" t="s">
        <v>111</v>
      </c>
      <c r="D35" s="45">
        <v>31560000</v>
      </c>
      <c r="E35" s="45">
        <v>200000000</v>
      </c>
      <c r="F35" s="46">
        <f t="shared" si="1"/>
        <v>168440000</v>
      </c>
      <c r="G35" s="52">
        <f t="shared" si="0"/>
        <v>5.3371356147021549</v>
      </c>
      <c r="H35" s="61"/>
    </row>
    <row r="36" spans="1:8" ht="21" customHeight="1">
      <c r="A36" s="139"/>
      <c r="B36" s="140"/>
      <c r="C36" s="44" t="s">
        <v>112</v>
      </c>
      <c r="D36" s="45"/>
      <c r="E36" s="45">
        <v>0</v>
      </c>
      <c r="F36" s="46">
        <f t="shared" si="1"/>
        <v>0</v>
      </c>
      <c r="G36" s="52">
        <f t="shared" si="0"/>
        <v>0</v>
      </c>
      <c r="H36" s="61"/>
    </row>
    <row r="37" spans="1:8" ht="21" customHeight="1" thickBot="1">
      <c r="A37" s="93"/>
      <c r="B37" s="92"/>
      <c r="C37" s="73" t="s">
        <v>126</v>
      </c>
      <c r="D37" s="94">
        <v>219580000</v>
      </c>
      <c r="E37" s="94">
        <v>20000000</v>
      </c>
      <c r="F37" s="95">
        <f t="shared" si="1"/>
        <v>-199580000</v>
      </c>
      <c r="G37" s="96">
        <f t="shared" si="0"/>
        <v>-0.90891702340832503</v>
      </c>
      <c r="H37" s="97"/>
    </row>
    <row r="38" spans="1:8" ht="19.5" customHeight="1">
      <c r="A38" s="135" t="s">
        <v>36</v>
      </c>
      <c r="B38" s="137" t="s">
        <v>36</v>
      </c>
      <c r="C38" s="47" t="s">
        <v>55</v>
      </c>
      <c r="D38" s="48">
        <f>D39</f>
        <v>0</v>
      </c>
      <c r="E38" s="48">
        <f>E39</f>
        <v>0</v>
      </c>
      <c r="F38" s="49">
        <f t="shared" si="1"/>
        <v>0</v>
      </c>
      <c r="G38" s="51">
        <f t="shared" si="0"/>
        <v>0</v>
      </c>
      <c r="H38" s="60"/>
    </row>
    <row r="39" spans="1:8" ht="19.5" customHeight="1" thickBot="1">
      <c r="A39" s="136"/>
      <c r="B39" s="138"/>
      <c r="C39" s="62" t="s">
        <v>113</v>
      </c>
      <c r="D39" s="63">
        <v>0</v>
      </c>
      <c r="E39" s="63">
        <v>0</v>
      </c>
      <c r="F39" s="64">
        <f t="shared" si="1"/>
        <v>0</v>
      </c>
      <c r="G39" s="65">
        <f t="shared" si="0"/>
        <v>0</v>
      </c>
      <c r="H39" s="66"/>
    </row>
    <row r="40" spans="1:8" ht="19.5" customHeight="1">
      <c r="A40" s="139" t="s">
        <v>37</v>
      </c>
      <c r="B40" s="140" t="s">
        <v>114</v>
      </c>
      <c r="C40" s="67" t="s">
        <v>55</v>
      </c>
      <c r="D40" s="68">
        <f>SUM(D41:D42)</f>
        <v>0</v>
      </c>
      <c r="E40" s="68">
        <f>SUM(E41:E42)</f>
        <v>0</v>
      </c>
      <c r="F40" s="69">
        <f t="shared" si="1"/>
        <v>0</v>
      </c>
      <c r="G40" s="70">
        <f t="shared" si="0"/>
        <v>0</v>
      </c>
      <c r="H40" s="71"/>
    </row>
    <row r="41" spans="1:8" ht="19.5" customHeight="1">
      <c r="A41" s="139"/>
      <c r="B41" s="140"/>
      <c r="C41" s="44" t="s">
        <v>115</v>
      </c>
      <c r="D41" s="45">
        <v>0</v>
      </c>
      <c r="E41" s="45">
        <v>0</v>
      </c>
      <c r="F41" s="46">
        <f t="shared" si="1"/>
        <v>0</v>
      </c>
      <c r="G41" s="52">
        <f t="shared" si="0"/>
        <v>0</v>
      </c>
      <c r="H41" s="61"/>
    </row>
    <row r="42" spans="1:8" ht="19.5" customHeight="1" thickBot="1">
      <c r="A42" s="139"/>
      <c r="B42" s="140"/>
      <c r="C42" s="86" t="s">
        <v>116</v>
      </c>
      <c r="D42" s="87">
        <v>0</v>
      </c>
      <c r="E42" s="87">
        <v>0</v>
      </c>
      <c r="F42" s="88">
        <f>E42-D42</f>
        <v>0</v>
      </c>
      <c r="G42" s="89">
        <f t="shared" si="0"/>
        <v>0</v>
      </c>
      <c r="H42" s="90"/>
    </row>
    <row r="43" spans="1:8" ht="19.5" customHeight="1">
      <c r="A43" s="135" t="s">
        <v>38</v>
      </c>
      <c r="B43" s="137" t="s">
        <v>38</v>
      </c>
      <c r="C43" s="47" t="s">
        <v>55</v>
      </c>
      <c r="D43" s="48">
        <f>D44</f>
        <v>118450</v>
      </c>
      <c r="E43" s="48">
        <f>E44</f>
        <v>100000</v>
      </c>
      <c r="F43" s="49">
        <v>0</v>
      </c>
      <c r="G43" s="51">
        <f t="shared" si="0"/>
        <v>0</v>
      </c>
      <c r="H43" s="60"/>
    </row>
    <row r="44" spans="1:8" ht="19.5" customHeight="1" thickBot="1">
      <c r="A44" s="136"/>
      <c r="B44" s="138"/>
      <c r="C44" s="62" t="s">
        <v>38</v>
      </c>
      <c r="D44" s="63">
        <v>118450</v>
      </c>
      <c r="E44" s="63">
        <v>100000</v>
      </c>
      <c r="F44" s="64">
        <f t="shared" si="1"/>
        <v>-18450</v>
      </c>
      <c r="G44" s="65">
        <f t="shared" si="0"/>
        <v>-0.15576192486281132</v>
      </c>
      <c r="H44" s="66"/>
    </row>
    <row r="45" spans="1:8" ht="19.5" customHeight="1">
      <c r="A45" s="139" t="s">
        <v>117</v>
      </c>
      <c r="B45" s="140" t="s">
        <v>117</v>
      </c>
      <c r="C45" s="67" t="s">
        <v>55</v>
      </c>
      <c r="D45" s="68">
        <f>SUM(D46:D47)</f>
        <v>0</v>
      </c>
      <c r="E45" s="68">
        <f>E47</f>
        <v>0</v>
      </c>
      <c r="F45" s="69">
        <f t="shared" si="1"/>
        <v>0</v>
      </c>
      <c r="G45" s="70">
        <f t="shared" si="0"/>
        <v>0</v>
      </c>
      <c r="H45" s="71"/>
    </row>
    <row r="46" spans="1:8" ht="19.5" customHeight="1">
      <c r="A46" s="139"/>
      <c r="B46" s="140"/>
      <c r="C46" s="44" t="s">
        <v>118</v>
      </c>
      <c r="D46" s="45">
        <v>0</v>
      </c>
      <c r="E46" s="45">
        <v>0</v>
      </c>
      <c r="F46" s="46">
        <f t="shared" si="1"/>
        <v>0</v>
      </c>
      <c r="G46" s="52">
        <f t="shared" si="0"/>
        <v>0</v>
      </c>
      <c r="H46" s="61"/>
    </row>
    <row r="47" spans="1:8" ht="19.5" customHeight="1" thickBot="1">
      <c r="A47" s="136"/>
      <c r="B47" s="138"/>
      <c r="C47" s="62" t="s">
        <v>119</v>
      </c>
      <c r="D47" s="63"/>
      <c r="E47" s="63">
        <v>0</v>
      </c>
      <c r="F47" s="64">
        <f t="shared" si="1"/>
        <v>0</v>
      </c>
      <c r="G47" s="65">
        <f t="shared" si="0"/>
        <v>0</v>
      </c>
      <c r="H47" s="66"/>
    </row>
  </sheetData>
  <mergeCells count="24">
    <mergeCell ref="H2:H3"/>
    <mergeCell ref="B5:B11"/>
    <mergeCell ref="A1:C1"/>
    <mergeCell ref="A4:C4"/>
    <mergeCell ref="A2:C2"/>
    <mergeCell ref="D2:D3"/>
    <mergeCell ref="F2:G2"/>
    <mergeCell ref="B12:B15"/>
    <mergeCell ref="A5:A23"/>
    <mergeCell ref="A30:A36"/>
    <mergeCell ref="B30:B36"/>
    <mergeCell ref="B16:B23"/>
    <mergeCell ref="A24:A27"/>
    <mergeCell ref="B24:B27"/>
    <mergeCell ref="A28:A29"/>
    <mergeCell ref="B28:B29"/>
    <mergeCell ref="A43:A44"/>
    <mergeCell ref="B43:B44"/>
    <mergeCell ref="A45:A47"/>
    <mergeCell ref="B45:B47"/>
    <mergeCell ref="A38:A39"/>
    <mergeCell ref="B38:B39"/>
    <mergeCell ref="A40:A42"/>
    <mergeCell ref="B40:B42"/>
  </mergeCells>
  <phoneticPr fontId="8" type="noConversion"/>
  <printOptions horizontalCentered="1"/>
  <pageMargins left="0.23622047244094491" right="0.11811023622047245" top="0.35433070866141736" bottom="0.43307086614173229" header="0.15748031496062992" footer="0.15748031496062992"/>
  <pageSetup paperSize="9" scale="80" firstPageNumber="23" orientation="portrait" r:id="rId1"/>
  <headerFooter scaleWithDoc="0" alignWithMargins="0">
    <oddFooter>&amp;C&amp;P페이지&amp;R2016년도사회복지법인 바다의별 본 예산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세입세출총괄표</vt:lpstr>
      <vt:lpstr>세입</vt:lpstr>
      <vt:lpstr>세출</vt:lpstr>
      <vt:lpstr>세입!Print_Titles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revision>65</cp:revision>
  <cp:lastPrinted>2015-12-18T06:46:33Z</cp:lastPrinted>
  <dcterms:created xsi:type="dcterms:W3CDTF">2003-12-18T04:11:57Z</dcterms:created>
  <dcterms:modified xsi:type="dcterms:W3CDTF">2015-12-18T07:21:34Z</dcterms:modified>
</cp:coreProperties>
</file>