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5" windowWidth="19395" windowHeight="10530" activeTab="3"/>
  </bookViews>
  <sheets>
    <sheet name="표지" sheetId="3" r:id="rId1"/>
    <sheet name="세입세출총괄표" sheetId="4" r:id="rId2"/>
    <sheet name="세입결산서" sheetId="1" r:id="rId3"/>
    <sheet name="세출결산서" sheetId="2" r:id="rId4"/>
  </sheets>
  <calcPr calcId="125725"/>
</workbook>
</file>

<file path=xl/calcChain.xml><?xml version="1.0" encoding="utf-8"?>
<calcChain xmlns="http://schemas.openxmlformats.org/spreadsheetml/2006/main">
  <c r="H39" i="1"/>
  <c r="H5"/>
  <c r="H6"/>
  <c r="H7"/>
  <c r="H8"/>
  <c r="H9"/>
  <c r="H10"/>
  <c r="H11"/>
  <c r="H12"/>
  <c r="H13"/>
  <c r="H14"/>
  <c r="H16"/>
  <c r="H17"/>
  <c r="H19"/>
  <c r="H20"/>
  <c r="H22"/>
  <c r="H23"/>
  <c r="H24"/>
  <c r="H25"/>
  <c r="H26"/>
  <c r="H27"/>
  <c r="H28"/>
  <c r="H29"/>
  <c r="H30"/>
  <c r="H31"/>
  <c r="H32"/>
  <c r="H33"/>
  <c r="H34"/>
  <c r="H35"/>
  <c r="H36"/>
  <c r="H37"/>
  <c r="H38"/>
  <c r="H40"/>
  <c r="H41"/>
  <c r="H42"/>
  <c r="H43"/>
  <c r="H44"/>
  <c r="H45"/>
  <c r="H46"/>
  <c r="H47"/>
  <c r="H48"/>
  <c r="H49"/>
  <c r="H50"/>
  <c r="H51"/>
  <c r="H52"/>
  <c r="H53"/>
  <c r="H54"/>
  <c r="H55"/>
  <c r="H56"/>
  <c r="H58"/>
  <c r="H59"/>
  <c r="H61"/>
  <c r="H62"/>
  <c r="H64"/>
  <c r="H65"/>
  <c r="H4"/>
  <c r="J24" i="4"/>
  <c r="I23"/>
  <c r="J23" s="1"/>
  <c r="H23"/>
  <c r="J22"/>
  <c r="I21"/>
  <c r="J21" s="1"/>
  <c r="E20"/>
  <c r="I19"/>
  <c r="J19" s="1"/>
  <c r="H19"/>
  <c r="E19"/>
  <c r="J18"/>
  <c r="D18"/>
  <c r="E18" s="1"/>
  <c r="C18"/>
  <c r="I17"/>
  <c r="J17" s="1"/>
  <c r="H17"/>
  <c r="E17"/>
  <c r="J16"/>
  <c r="D16"/>
  <c r="E16" s="1"/>
  <c r="C16"/>
  <c r="I15"/>
  <c r="J15" s="1"/>
  <c r="H15"/>
  <c r="E15"/>
  <c r="J14"/>
  <c r="D14"/>
  <c r="E14" s="1"/>
  <c r="C14"/>
  <c r="J13"/>
  <c r="E13"/>
  <c r="I12"/>
  <c r="J12" s="1"/>
  <c r="H12"/>
  <c r="D12"/>
  <c r="E12" s="1"/>
  <c r="C12"/>
  <c r="J11"/>
  <c r="E11"/>
  <c r="I10"/>
  <c r="J10" s="1"/>
  <c r="H10"/>
  <c r="E10"/>
  <c r="J9"/>
  <c r="E9"/>
  <c r="J8"/>
  <c r="D8"/>
  <c r="E8" s="1"/>
  <c r="C8"/>
  <c r="J7"/>
  <c r="E7"/>
  <c r="I6"/>
  <c r="J6" s="1"/>
  <c r="H6"/>
  <c r="D6"/>
  <c r="E6" s="1"/>
  <c r="C6"/>
  <c r="I5"/>
  <c r="J5" s="1"/>
  <c r="H5"/>
  <c r="D5"/>
  <c r="E5" s="1"/>
  <c r="C5"/>
  <c r="J16" i="2" l="1"/>
  <c r="J17"/>
  <c r="J18"/>
  <c r="J19"/>
  <c r="J20"/>
  <c r="J21"/>
  <c r="J10"/>
  <c r="J11"/>
  <c r="J12"/>
  <c r="J13"/>
  <c r="J14"/>
  <c r="J15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G9"/>
  <c r="J8"/>
  <c r="J9"/>
  <c r="J5"/>
  <c r="J6"/>
  <c r="J7"/>
  <c r="J4"/>
  <c r="F66" i="1"/>
  <c r="G66"/>
  <c r="E66"/>
  <c r="H66" s="1"/>
  <c r="G63"/>
  <c r="F63"/>
  <c r="E63"/>
  <c r="H63" s="1"/>
  <c r="G60"/>
  <c r="F60"/>
  <c r="E60"/>
  <c r="H60" s="1"/>
  <c r="G57"/>
  <c r="F57"/>
  <c r="E57"/>
  <c r="E21"/>
  <c r="H21" s="1"/>
  <c r="E18"/>
  <c r="H18" s="1"/>
  <c r="E15"/>
  <c r="H15" s="1"/>
  <c r="H57" l="1"/>
</calcChain>
</file>

<file path=xl/sharedStrings.xml><?xml version="1.0" encoding="utf-8"?>
<sst xmlns="http://schemas.openxmlformats.org/spreadsheetml/2006/main" count="387" uniqueCount="112">
  <si>
    <t>과목</t>
  </si>
  <si>
    <t>구분</t>
  </si>
  <si>
    <t>정부보조</t>
  </si>
  <si>
    <t>시설부담</t>
  </si>
  <si>
    <t>후원금</t>
  </si>
  <si>
    <t>계</t>
  </si>
  <si>
    <t>관</t>
  </si>
  <si>
    <t>항</t>
  </si>
  <si>
    <t>목</t>
  </si>
  <si>
    <t>입소자부담금수입</t>
  </si>
  <si>
    <t>입소비용수입</t>
  </si>
  <si>
    <t>예산</t>
  </si>
  <si>
    <t>결산</t>
  </si>
  <si>
    <t>증감</t>
  </si>
  <si>
    <t/>
  </si>
  <si>
    <t>보조금수입</t>
  </si>
  <si>
    <t>전입금</t>
  </si>
  <si>
    <t>법인전입금</t>
  </si>
  <si>
    <t>이월금</t>
  </si>
  <si>
    <t>전년도이월금</t>
  </si>
  <si>
    <t>잡수입</t>
  </si>
  <si>
    <t>기타예금이자수입</t>
  </si>
  <si>
    <t>총  합  계</t>
  </si>
  <si>
    <t>보조금</t>
  </si>
  <si>
    <t>세목</t>
  </si>
  <si>
    <t>사무비</t>
  </si>
  <si>
    <t>인건비</t>
  </si>
  <si>
    <t>급여</t>
  </si>
  <si>
    <t>제수당</t>
  </si>
  <si>
    <t>사회보험부담비용</t>
  </si>
  <si>
    <t>기타후생경비</t>
  </si>
  <si>
    <t>업무추진비</t>
  </si>
  <si>
    <t>기관운영비</t>
  </si>
  <si>
    <t>회의비</t>
  </si>
  <si>
    <t>운영비</t>
  </si>
  <si>
    <t>수용비및 수수료</t>
  </si>
  <si>
    <t>공공요금</t>
  </si>
  <si>
    <t>제세공과금</t>
  </si>
  <si>
    <t>재산조성비</t>
  </si>
  <si>
    <t>시설비</t>
  </si>
  <si>
    <t>자산취득비</t>
  </si>
  <si>
    <t>사업비</t>
  </si>
  <si>
    <t>생계비</t>
  </si>
  <si>
    <t>수용기관경비</t>
  </si>
  <si>
    <t>피복비</t>
  </si>
  <si>
    <t>의료비</t>
  </si>
  <si>
    <t>연료비</t>
  </si>
  <si>
    <t>사 업 결 산 서</t>
    <phoneticPr fontId="7" type="noConversion"/>
  </si>
  <si>
    <t xml:space="preserve"> </t>
    <phoneticPr fontId="7" type="noConversion"/>
  </si>
  <si>
    <t>(단위 : 원)</t>
    <phoneticPr fontId="3" type="noConversion"/>
  </si>
  <si>
    <t>(단위 : 원)</t>
    <phoneticPr fontId="3" type="noConversion"/>
  </si>
  <si>
    <t>후원금수입</t>
  </si>
  <si>
    <t>수익사업</t>
  </si>
  <si>
    <t>퇴직금 및 퇴직적립</t>
  </si>
  <si>
    <t>여비</t>
  </si>
  <si>
    <t>기타운영비</t>
  </si>
  <si>
    <t>교육재활사업비</t>
  </si>
  <si>
    <t>예비비</t>
  </si>
  <si>
    <t>보조금반환</t>
  </si>
  <si>
    <t>&lt;단위 : 원&gt;</t>
    <phoneticPr fontId="7" type="noConversion"/>
  </si>
  <si>
    <t>세                           입</t>
    <phoneticPr fontId="7" type="noConversion"/>
  </si>
  <si>
    <t>세                         출</t>
    <phoneticPr fontId="7" type="noConversion"/>
  </si>
  <si>
    <t>과        목</t>
    <phoneticPr fontId="7" type="noConversion"/>
  </si>
  <si>
    <t>예산액</t>
    <phoneticPr fontId="7" type="noConversion"/>
  </si>
  <si>
    <t xml:space="preserve">결산액 </t>
    <phoneticPr fontId="7" type="noConversion"/>
  </si>
  <si>
    <t>예산대비</t>
    <phoneticPr fontId="7" type="noConversion"/>
  </si>
  <si>
    <t>결산액</t>
    <phoneticPr fontId="7" type="noConversion"/>
  </si>
  <si>
    <t>관</t>
    <phoneticPr fontId="7" type="noConversion"/>
  </si>
  <si>
    <t>항</t>
    <phoneticPr fontId="7" type="noConversion"/>
  </si>
  <si>
    <t>증감</t>
    <phoneticPr fontId="7" type="noConversion"/>
  </si>
  <si>
    <t>합     계</t>
    <phoneticPr fontId="7" type="noConversion"/>
  </si>
  <si>
    <t xml:space="preserve">합     계 </t>
    <phoneticPr fontId="7" type="noConversion"/>
  </si>
  <si>
    <t>입소자부담금수입</t>
    <phoneticPr fontId="7" type="noConversion"/>
  </si>
  <si>
    <t>사 무 비</t>
    <phoneticPr fontId="7" type="noConversion"/>
  </si>
  <si>
    <t xml:space="preserve"> </t>
    <phoneticPr fontId="7" type="noConversion"/>
  </si>
  <si>
    <t>입소비용수입</t>
    <phoneticPr fontId="7" type="noConversion"/>
  </si>
  <si>
    <t>인 건 비</t>
    <phoneticPr fontId="7" type="noConversion"/>
  </si>
  <si>
    <t>보조금수입</t>
    <phoneticPr fontId="7" type="noConversion"/>
  </si>
  <si>
    <t>업무추진비</t>
    <phoneticPr fontId="7" type="noConversion"/>
  </si>
  <si>
    <t>시도보조금</t>
    <phoneticPr fontId="7" type="noConversion"/>
  </si>
  <si>
    <t>운영비</t>
    <phoneticPr fontId="7" type="noConversion"/>
  </si>
  <si>
    <t>시군구보조금</t>
    <phoneticPr fontId="7" type="noConversion"/>
  </si>
  <si>
    <t>재산조성비</t>
    <phoneticPr fontId="7" type="noConversion"/>
  </si>
  <si>
    <t>기타보조금수입</t>
    <phoneticPr fontId="7" type="noConversion"/>
  </si>
  <si>
    <t>시 설 비</t>
    <phoneticPr fontId="7" type="noConversion"/>
  </si>
  <si>
    <t>2013년도</t>
    <phoneticPr fontId="7" type="noConversion"/>
  </si>
  <si>
    <t>2013세입결산서</t>
    <phoneticPr fontId="3" type="noConversion"/>
  </si>
  <si>
    <t>환경개선사업비</t>
    <phoneticPr fontId="3" type="noConversion"/>
  </si>
  <si>
    <t>시도보조금</t>
    <phoneticPr fontId="3" type="noConversion"/>
  </si>
  <si>
    <t>시군구보조금</t>
    <phoneticPr fontId="3" type="noConversion"/>
  </si>
  <si>
    <t>합     계</t>
    <phoneticPr fontId="3" type="noConversion"/>
  </si>
  <si>
    <t>합    계</t>
    <phoneticPr fontId="3" type="noConversion"/>
  </si>
  <si>
    <t>비지정후원금</t>
    <phoneticPr fontId="3" type="noConversion"/>
  </si>
  <si>
    <t>2013년 세출결산서</t>
    <phoneticPr fontId="3" type="noConversion"/>
  </si>
  <si>
    <t>시설장비유지비</t>
    <phoneticPr fontId="3" type="noConversion"/>
  </si>
  <si>
    <t>몬띠의 집</t>
    <phoneticPr fontId="7" type="noConversion"/>
  </si>
  <si>
    <t>&lt;장애인공동생활가정 몬띠의 집 2013년 세입세출결산 총괄결산서&gt;</t>
    <phoneticPr fontId="7" type="noConversion"/>
  </si>
  <si>
    <t>후원금수입</t>
    <phoneticPr fontId="7" type="noConversion"/>
  </si>
  <si>
    <t>사 업 비</t>
    <phoneticPr fontId="7" type="noConversion"/>
  </si>
  <si>
    <t>전입금</t>
    <phoneticPr fontId="7" type="noConversion"/>
  </si>
  <si>
    <t>사업비</t>
    <phoneticPr fontId="7" type="noConversion"/>
  </si>
  <si>
    <t>반환금</t>
    <phoneticPr fontId="7" type="noConversion"/>
  </si>
  <si>
    <t>이월금</t>
    <phoneticPr fontId="7" type="noConversion"/>
  </si>
  <si>
    <t>보조금반환금</t>
    <phoneticPr fontId="7" type="noConversion"/>
  </si>
  <si>
    <t>잡지출</t>
    <phoneticPr fontId="7" type="noConversion"/>
  </si>
  <si>
    <t>잡수입</t>
    <phoneticPr fontId="7" type="noConversion"/>
  </si>
  <si>
    <t>예비비</t>
    <phoneticPr fontId="7" type="noConversion"/>
  </si>
  <si>
    <t>이자수입</t>
    <phoneticPr fontId="3" type="noConversion"/>
  </si>
  <si>
    <t>예비비</t>
    <phoneticPr fontId="3" type="noConversion"/>
  </si>
  <si>
    <t>후원금</t>
    <phoneticPr fontId="7" type="noConversion"/>
  </si>
  <si>
    <t>결연후원금</t>
    <phoneticPr fontId="3" type="noConversion"/>
  </si>
  <si>
    <t>이월금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</si>
</sst>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20">
    <font>
      <sz val="11"/>
      <color theme="1"/>
      <name val="맑은 고딕"/>
      <family val="2"/>
      <charset val="129"/>
      <scheme val="minor"/>
    </font>
    <font>
      <b/>
      <sz val="9"/>
      <color rgb="FF286892"/>
      <name val="굴림"/>
      <family val="3"/>
      <charset val="129"/>
    </font>
    <font>
      <sz val="9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50"/>
      <name val="HY견명조"/>
      <family val="1"/>
      <charset val="129"/>
    </font>
    <font>
      <sz val="8"/>
      <name val="돋움"/>
      <family val="3"/>
      <charset val="129"/>
    </font>
    <font>
      <sz val="30"/>
      <name val="HY견명조"/>
      <family val="1"/>
      <charset val="129"/>
    </font>
    <font>
      <sz val="17"/>
      <name val="HY견명조"/>
      <family val="1"/>
      <charset val="129"/>
    </font>
    <font>
      <sz val="30"/>
      <name val="HY수평선B"/>
      <family val="1"/>
      <charset val="129"/>
    </font>
    <font>
      <b/>
      <sz val="9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b/>
      <sz val="8"/>
      <color indexed="8"/>
      <name val="굴림"/>
      <family val="3"/>
      <charset val="129"/>
    </font>
    <font>
      <sz val="8"/>
      <color indexed="8"/>
      <name val="굴림"/>
      <family val="3"/>
      <charset val="129"/>
    </font>
    <font>
      <sz val="8"/>
      <color theme="1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DEE3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41" fontId="4" fillId="0" borderId="0" applyFont="0" applyFill="0" applyBorder="0" applyAlignment="0" applyProtection="0"/>
  </cellStyleXfs>
  <cellXfs count="14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 shrinkToFi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right" vertical="center" wrapText="1"/>
    </xf>
    <xf numFmtId="3" fontId="11" fillId="0" borderId="0" xfId="2" applyNumberFormat="1" applyFont="1" applyAlignment="1">
      <alignment horizontal="right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14" fillId="0" borderId="26" xfId="1" applyFont="1" applyFill="1" applyBorder="1" applyAlignment="1">
      <alignment horizontal="center" vertical="center" wrapText="1"/>
    </xf>
    <xf numFmtId="0" fontId="14" fillId="0" borderId="27" xfId="1" applyFont="1" applyFill="1" applyBorder="1" applyAlignment="1">
      <alignment horizontal="center" vertical="center" wrapText="1"/>
    </xf>
    <xf numFmtId="41" fontId="14" fillId="0" borderId="28" xfId="2" applyFont="1" applyFill="1" applyBorder="1" applyAlignment="1">
      <alignment horizontal="center" vertical="center" wrapText="1"/>
    </xf>
    <xf numFmtId="0" fontId="14" fillId="0" borderId="28" xfId="1" applyFont="1" applyFill="1" applyBorder="1" applyAlignment="1">
      <alignment horizontal="center" vertical="center" wrapText="1"/>
    </xf>
    <xf numFmtId="41" fontId="14" fillId="0" borderId="29" xfId="2" applyFont="1" applyFill="1" applyBorder="1" applyAlignment="1">
      <alignment horizontal="center" vertical="center" wrapText="1"/>
    </xf>
    <xf numFmtId="41" fontId="15" fillId="4" borderId="23" xfId="2" applyNumberFormat="1" applyFont="1" applyFill="1" applyBorder="1" applyAlignment="1">
      <alignment horizontal="right" vertical="center" wrapText="1" shrinkToFit="1"/>
    </xf>
    <xf numFmtId="41" fontId="15" fillId="4" borderId="31" xfId="2" applyFont="1" applyFill="1" applyBorder="1" applyAlignment="1">
      <alignment horizontal="right" vertical="center" wrapText="1" shrinkToFit="1"/>
    </xf>
    <xf numFmtId="176" fontId="15" fillId="4" borderId="23" xfId="2" applyNumberFormat="1" applyFont="1" applyFill="1" applyBorder="1" applyAlignment="1">
      <alignment horizontal="right" vertical="center" wrapText="1"/>
    </xf>
    <xf numFmtId="3" fontId="15" fillId="4" borderId="32" xfId="2" applyNumberFormat="1" applyFont="1" applyFill="1" applyBorder="1" applyAlignment="1">
      <alignment horizontal="right" vertical="center" wrapText="1"/>
    </xf>
    <xf numFmtId="0" fontId="16" fillId="5" borderId="33" xfId="1" applyFont="1" applyFill="1" applyBorder="1" applyAlignment="1">
      <alignment horizontal="center" vertical="center" wrapText="1"/>
    </xf>
    <xf numFmtId="0" fontId="16" fillId="5" borderId="34" xfId="1" applyFont="1" applyFill="1" applyBorder="1" applyAlignment="1">
      <alignment horizontal="center" vertical="center" wrapText="1"/>
    </xf>
    <xf numFmtId="41" fontId="16" fillId="5" borderId="35" xfId="2" applyNumberFormat="1" applyFont="1" applyFill="1" applyBorder="1" applyAlignment="1">
      <alignment horizontal="right" vertical="distributed" wrapText="1" shrinkToFit="1"/>
    </xf>
    <xf numFmtId="41" fontId="16" fillId="5" borderId="36" xfId="2" applyFont="1" applyFill="1" applyBorder="1" applyAlignment="1">
      <alignment horizontal="right" vertical="center" wrapText="1" shrinkToFit="1"/>
    </xf>
    <xf numFmtId="0" fontId="16" fillId="5" borderId="37" xfId="1" applyFont="1" applyFill="1" applyBorder="1" applyAlignment="1">
      <alignment horizontal="center" vertical="center" wrapText="1"/>
    </xf>
    <xf numFmtId="0" fontId="16" fillId="5" borderId="38" xfId="1" applyFont="1" applyFill="1" applyBorder="1" applyAlignment="1">
      <alignment horizontal="center" vertical="center" wrapText="1"/>
    </xf>
    <xf numFmtId="176" fontId="16" fillId="5" borderId="39" xfId="2" applyNumberFormat="1" applyFont="1" applyFill="1" applyBorder="1" applyAlignment="1">
      <alignment horizontal="right" vertical="center" wrapText="1"/>
    </xf>
    <xf numFmtId="176" fontId="16" fillId="5" borderId="22" xfId="2" applyNumberFormat="1" applyFont="1" applyFill="1" applyBorder="1" applyAlignment="1">
      <alignment horizontal="right" vertical="center" wrapText="1"/>
    </xf>
    <xf numFmtId="3" fontId="15" fillId="5" borderId="40" xfId="2" applyNumberFormat="1" applyFont="1" applyFill="1" applyBorder="1" applyAlignment="1">
      <alignment horizontal="right" vertical="center" wrapText="1"/>
    </xf>
    <xf numFmtId="0" fontId="16" fillId="0" borderId="33" xfId="1" applyFont="1" applyFill="1" applyBorder="1" applyAlignment="1">
      <alignment horizontal="center" vertical="center" wrapText="1"/>
    </xf>
    <xf numFmtId="0" fontId="16" fillId="0" borderId="41" xfId="1" applyFont="1" applyFill="1" applyBorder="1" applyAlignment="1">
      <alignment horizontal="center" vertical="center" wrapText="1"/>
    </xf>
    <xf numFmtId="41" fontId="16" fillId="0" borderId="42" xfId="2" applyNumberFormat="1" applyFont="1" applyFill="1" applyBorder="1" applyAlignment="1">
      <alignment horizontal="right" vertical="center" wrapText="1" shrinkToFit="1"/>
    </xf>
    <xf numFmtId="41" fontId="16" fillId="0" borderId="42" xfId="2" applyFont="1" applyFill="1" applyBorder="1" applyAlignment="1">
      <alignment horizontal="right" vertical="center" wrapText="1" shrinkToFit="1"/>
    </xf>
    <xf numFmtId="176" fontId="16" fillId="0" borderId="42" xfId="2" applyNumberFormat="1" applyFont="1" applyFill="1" applyBorder="1" applyAlignment="1">
      <alignment horizontal="right" vertical="center" wrapText="1"/>
    </xf>
    <xf numFmtId="3" fontId="15" fillId="0" borderId="43" xfId="2" applyNumberFormat="1" applyFont="1" applyFill="1" applyBorder="1" applyAlignment="1">
      <alignment horizontal="right" vertical="center" wrapText="1"/>
    </xf>
    <xf numFmtId="0" fontId="16" fillId="5" borderId="44" xfId="1" applyFont="1" applyFill="1" applyBorder="1" applyAlignment="1">
      <alignment horizontal="center" vertical="center" wrapText="1"/>
    </xf>
    <xf numFmtId="0" fontId="16" fillId="5" borderId="41" xfId="1" applyFont="1" applyFill="1" applyBorder="1" applyAlignment="1">
      <alignment horizontal="center" vertical="center" wrapText="1"/>
    </xf>
    <xf numFmtId="41" fontId="16" fillId="5" borderId="42" xfId="2" applyNumberFormat="1" applyFont="1" applyFill="1" applyBorder="1" applyAlignment="1">
      <alignment horizontal="right" vertical="center" wrapText="1" shrinkToFit="1"/>
    </xf>
    <xf numFmtId="41" fontId="16" fillId="5" borderId="42" xfId="2" applyFont="1" applyFill="1" applyBorder="1" applyAlignment="1">
      <alignment horizontal="right" vertical="center" wrapText="1" shrinkToFit="1"/>
    </xf>
    <xf numFmtId="0" fontId="14" fillId="0" borderId="33" xfId="1" applyFont="1" applyBorder="1" applyAlignment="1"/>
    <xf numFmtId="176" fontId="17" fillId="0" borderId="42" xfId="0" applyNumberFormat="1" applyFont="1" applyBorder="1" applyAlignment="1">
      <alignment horizontal="right" vertical="center" wrapText="1"/>
    </xf>
    <xf numFmtId="0" fontId="14" fillId="0" borderId="45" xfId="1" applyFont="1" applyFill="1" applyBorder="1" applyAlignment="1">
      <alignment horizontal="center" vertical="center"/>
    </xf>
    <xf numFmtId="0" fontId="16" fillId="5" borderId="46" xfId="1" applyFont="1" applyFill="1" applyBorder="1" applyAlignment="1">
      <alignment horizontal="center" vertical="center" wrapText="1"/>
    </xf>
    <xf numFmtId="176" fontId="16" fillId="5" borderId="42" xfId="2" applyNumberFormat="1" applyFont="1" applyFill="1" applyBorder="1" applyAlignment="1">
      <alignment horizontal="right" vertical="center" wrapText="1"/>
    </xf>
    <xf numFmtId="41" fontId="16" fillId="5" borderId="42" xfId="2" applyNumberFormat="1" applyFont="1" applyFill="1" applyBorder="1" applyAlignment="1">
      <alignment horizontal="right" vertical="center" wrapText="1"/>
    </xf>
    <xf numFmtId="3" fontId="15" fillId="5" borderId="43" xfId="2" applyNumberFormat="1" applyFont="1" applyFill="1" applyBorder="1" applyAlignment="1">
      <alignment horizontal="right" vertical="center" wrapText="1"/>
    </xf>
    <xf numFmtId="0" fontId="16" fillId="0" borderId="47" xfId="1" applyFont="1" applyFill="1" applyBorder="1" applyAlignment="1">
      <alignment horizontal="center" vertical="center" wrapText="1"/>
    </xf>
    <xf numFmtId="0" fontId="16" fillId="5" borderId="48" xfId="1" applyFont="1" applyFill="1" applyBorder="1" applyAlignment="1">
      <alignment horizontal="center" vertical="center" wrapText="1"/>
    </xf>
    <xf numFmtId="0" fontId="16" fillId="5" borderId="36" xfId="1" applyFont="1" applyFill="1" applyBorder="1" applyAlignment="1">
      <alignment horizontal="center" vertical="center" wrapText="1"/>
    </xf>
    <xf numFmtId="0" fontId="16" fillId="0" borderId="34" xfId="1" applyFont="1" applyFill="1" applyBorder="1" applyAlignment="1">
      <alignment horizontal="center" vertical="center" wrapText="1"/>
    </xf>
    <xf numFmtId="176" fontId="16" fillId="0" borderId="35" xfId="2" applyNumberFormat="1" applyFont="1" applyFill="1" applyBorder="1" applyAlignment="1">
      <alignment horizontal="right" vertical="center" wrapText="1"/>
    </xf>
    <xf numFmtId="3" fontId="15" fillId="0" borderId="49" xfId="2" applyNumberFormat="1" applyFont="1" applyFill="1" applyBorder="1" applyAlignment="1">
      <alignment horizontal="right" vertical="center" wrapText="1"/>
    </xf>
    <xf numFmtId="0" fontId="16" fillId="0" borderId="45" xfId="1" applyFont="1" applyFill="1" applyBorder="1" applyAlignment="1">
      <alignment horizontal="center" vertical="center" wrapText="1"/>
    </xf>
    <xf numFmtId="0" fontId="16" fillId="0" borderId="50" xfId="1" applyFont="1" applyFill="1" applyBorder="1" applyAlignment="1">
      <alignment horizontal="center" vertical="center" wrapText="1"/>
    </xf>
    <xf numFmtId="41" fontId="16" fillId="0" borderId="51" xfId="2" applyNumberFormat="1" applyFont="1" applyFill="1" applyBorder="1" applyAlignment="1">
      <alignment horizontal="right" vertical="center" wrapText="1" shrinkToFit="1"/>
    </xf>
    <xf numFmtId="41" fontId="16" fillId="0" borderId="51" xfId="2" applyFont="1" applyFill="1" applyBorder="1" applyAlignment="1">
      <alignment horizontal="right" vertical="center" wrapText="1" shrinkToFit="1"/>
    </xf>
    <xf numFmtId="0" fontId="16" fillId="0" borderId="52" xfId="1" applyFont="1" applyFill="1" applyBorder="1" applyAlignment="1">
      <alignment horizontal="center" vertical="center" wrapText="1"/>
    </xf>
    <xf numFmtId="0" fontId="16" fillId="0" borderId="53" xfId="1" applyFont="1" applyFill="1" applyBorder="1" applyAlignment="1">
      <alignment horizontal="center" vertical="center" wrapText="1"/>
    </xf>
    <xf numFmtId="0" fontId="16" fillId="0" borderId="48" xfId="1" applyFont="1" applyFill="1" applyBorder="1" applyAlignment="1">
      <alignment horizontal="center" vertical="center" wrapText="1"/>
    </xf>
    <xf numFmtId="0" fontId="16" fillId="0" borderId="54" xfId="1" applyFont="1" applyFill="1" applyBorder="1" applyAlignment="1">
      <alignment horizontal="center" vertical="center" wrapText="1"/>
    </xf>
    <xf numFmtId="0" fontId="16" fillId="0" borderId="55" xfId="1" applyFont="1" applyFill="1" applyBorder="1" applyAlignment="1">
      <alignment horizontal="center" vertical="center" wrapText="1"/>
    </xf>
    <xf numFmtId="41" fontId="16" fillId="0" borderId="56" xfId="2" applyNumberFormat="1" applyFont="1" applyFill="1" applyBorder="1" applyAlignment="1">
      <alignment horizontal="right" vertical="center" wrapText="1" shrinkToFit="1"/>
    </xf>
    <xf numFmtId="176" fontId="17" fillId="0" borderId="56" xfId="0" applyNumberFormat="1" applyFont="1" applyBorder="1" applyAlignment="1">
      <alignment horizontal="right" vertical="center" wrapText="1"/>
    </xf>
    <xf numFmtId="41" fontId="16" fillId="0" borderId="56" xfId="2" applyFont="1" applyFill="1" applyBorder="1" applyAlignment="1">
      <alignment horizontal="right" vertical="center" wrapText="1" shrinkToFit="1"/>
    </xf>
    <xf numFmtId="0" fontId="16" fillId="0" borderId="57" xfId="1" applyFont="1" applyFill="1" applyBorder="1" applyAlignment="1">
      <alignment horizontal="center" vertical="center" wrapText="1"/>
    </xf>
    <xf numFmtId="0" fontId="16" fillId="0" borderId="58" xfId="1" applyFont="1" applyFill="1" applyBorder="1" applyAlignment="1">
      <alignment horizontal="center" vertical="center" wrapText="1"/>
    </xf>
    <xf numFmtId="176" fontId="16" fillId="0" borderId="56" xfId="2" applyNumberFormat="1" applyFont="1" applyFill="1" applyBorder="1" applyAlignment="1">
      <alignment horizontal="right" vertical="center" wrapText="1"/>
    </xf>
    <xf numFmtId="3" fontId="15" fillId="0" borderId="59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6" fillId="0" borderId="36" xfId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176" fontId="2" fillId="3" borderId="6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right" vertical="center" wrapText="1"/>
    </xf>
    <xf numFmtId="176" fontId="1" fillId="2" borderId="6" xfId="0" applyNumberFormat="1" applyFont="1" applyFill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176" fontId="2" fillId="3" borderId="6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right" vertical="center" wrapText="1"/>
    </xf>
    <xf numFmtId="176" fontId="1" fillId="2" borderId="6" xfId="0" applyNumberFormat="1" applyFont="1" applyFill="1" applyBorder="1" applyAlignment="1">
      <alignment horizontal="right" vertical="center" wrapText="1"/>
    </xf>
    <xf numFmtId="0" fontId="6" fillId="0" borderId="0" xfId="1" applyFont="1" applyBorder="1" applyAlignment="1">
      <alignment horizontal="center" vertical="center" wrapText="1" shrinkToFit="1"/>
    </xf>
    <xf numFmtId="0" fontId="8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 wrapText="1" shrinkToFit="1"/>
    </xf>
    <xf numFmtId="0" fontId="10" fillId="0" borderId="0" xfId="1" applyFont="1" applyAlignment="1">
      <alignment horizontal="center" vertical="center" wrapText="1" shrinkToFit="1"/>
    </xf>
    <xf numFmtId="0" fontId="15" fillId="4" borderId="30" xfId="1" applyFont="1" applyFill="1" applyBorder="1" applyAlignment="1">
      <alignment horizontal="center" vertical="center" wrapText="1"/>
    </xf>
    <xf numFmtId="0" fontId="15" fillId="4" borderId="23" xfId="1" applyFont="1" applyFill="1" applyBorder="1" applyAlignment="1">
      <alignment horizontal="center" vertical="center" wrapText="1"/>
    </xf>
    <xf numFmtId="0" fontId="16" fillId="0" borderId="36" xfId="1" applyFont="1" applyFill="1" applyBorder="1" applyAlignment="1">
      <alignment horizontal="center" vertical="center" wrapText="1"/>
    </xf>
    <xf numFmtId="0" fontId="11" fillId="0" borderId="16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13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 wrapText="1"/>
    </xf>
    <xf numFmtId="0" fontId="14" fillId="0" borderId="22" xfId="1" applyFont="1" applyBorder="1"/>
    <xf numFmtId="41" fontId="14" fillId="0" borderId="23" xfId="2" applyFont="1" applyFill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14" fillId="0" borderId="22" xfId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7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opLeftCell="A10" workbookViewId="0">
      <selection activeCell="H26" sqref="H26"/>
    </sheetView>
  </sheetViews>
  <sheetFormatPr defaultRowHeight="16.5"/>
  <sheetData>
    <row r="1" spans="1:16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>
      <c r="A2" s="88" t="s">
        <v>47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2"/>
      <c r="N2" s="2"/>
      <c r="O2" s="2"/>
      <c r="P2" s="2"/>
    </row>
    <row r="3" spans="1:16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2"/>
      <c r="N3" s="2"/>
      <c r="O3" s="2"/>
      <c r="P3" s="2"/>
    </row>
    <row r="4" spans="1:16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2"/>
      <c r="N4" s="2"/>
      <c r="O4" s="2"/>
      <c r="P4" s="2"/>
    </row>
    <row r="5" spans="1:16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2"/>
      <c r="N5" s="2"/>
      <c r="O5" s="2"/>
      <c r="P5" s="2"/>
    </row>
    <row r="6" spans="1:16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2"/>
      <c r="N6" s="2"/>
      <c r="O6" s="2"/>
      <c r="P6" s="2"/>
    </row>
    <row r="7" spans="1:16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"/>
      <c r="N7" s="2"/>
      <c r="O7" s="2"/>
      <c r="P7" s="2"/>
    </row>
    <row r="8" spans="1:16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2"/>
      <c r="N8" s="2"/>
      <c r="O8" s="2"/>
      <c r="P8" s="2"/>
    </row>
    <row r="9" spans="1:16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 s="2"/>
      <c r="O9" s="2"/>
      <c r="P9" s="2"/>
    </row>
    <row r="10" spans="1:16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2"/>
      <c r="N10" s="2"/>
      <c r="O10" s="2"/>
      <c r="P10" s="2"/>
    </row>
    <row r="11" spans="1:16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2"/>
      <c r="N11" s="2"/>
      <c r="O11" s="2"/>
      <c r="P11" s="2"/>
    </row>
    <row r="12" spans="1:16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2"/>
      <c r="N12" s="2"/>
      <c r="O12" s="2"/>
      <c r="P12" s="2"/>
    </row>
    <row r="13" spans="1:16">
      <c r="A13" s="89" t="s">
        <v>85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2"/>
      <c r="N13" s="2"/>
      <c r="O13" s="2"/>
      <c r="P13" s="2"/>
    </row>
    <row r="14" spans="1:16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2"/>
      <c r="N14" s="2"/>
      <c r="O14" s="2"/>
      <c r="P14" s="2"/>
    </row>
    <row r="15" spans="1:16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2"/>
      <c r="N18" s="2"/>
      <c r="O18" s="2"/>
      <c r="P18" s="2"/>
    </row>
    <row r="19" spans="1:16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2"/>
      <c r="N19" s="2"/>
      <c r="O19" s="2"/>
      <c r="P19" s="2"/>
    </row>
    <row r="20" spans="1:16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</row>
    <row r="21" spans="1:16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2"/>
      <c r="N21" s="2"/>
      <c r="O21" s="2"/>
      <c r="P21" s="2"/>
    </row>
    <row r="22" spans="1:16" ht="21.75">
      <c r="A22" s="2"/>
      <c r="B22" s="90" t="s">
        <v>48</v>
      </c>
      <c r="C22" s="90"/>
      <c r="D22" s="90"/>
      <c r="E22" s="90"/>
      <c r="F22" s="90"/>
      <c r="G22" s="90"/>
      <c r="H22" s="3"/>
      <c r="I22" s="3"/>
      <c r="J22" s="3"/>
      <c r="K22" s="3"/>
      <c r="L22" s="3"/>
      <c r="M22" s="2"/>
      <c r="N22" s="2"/>
      <c r="O22" s="2"/>
      <c r="P22" s="2"/>
    </row>
    <row r="23" spans="1:16" ht="38.25">
      <c r="A23" s="91" t="s">
        <v>95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2"/>
      <c r="N23" s="2"/>
      <c r="O23" s="2"/>
      <c r="P23" s="2"/>
    </row>
    <row r="24" spans="1:16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</sheetData>
  <mergeCells count="4">
    <mergeCell ref="A2:L6"/>
    <mergeCell ref="A13:L14"/>
    <mergeCell ref="B22:G22"/>
    <mergeCell ref="A23:L23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N22" sqref="N22"/>
    </sheetView>
  </sheetViews>
  <sheetFormatPr defaultRowHeight="16.5"/>
  <cols>
    <col min="2" max="2" width="11.125" customWidth="1"/>
    <col min="3" max="3" width="10.25" customWidth="1"/>
    <col min="4" max="4" width="10.5" customWidth="1"/>
    <col min="5" max="5" width="11.25" customWidth="1"/>
    <col min="8" max="8" width="11" customWidth="1"/>
    <col min="9" max="9" width="11.75" customWidth="1"/>
    <col min="10" max="10" width="11.125" customWidth="1"/>
  </cols>
  <sheetData>
    <row r="1" spans="1:11" ht="24.75" customHeight="1" thickBot="1">
      <c r="A1" s="95" t="s">
        <v>96</v>
      </c>
      <c r="B1" s="96"/>
      <c r="C1" s="97"/>
      <c r="D1" s="97"/>
      <c r="E1" s="97"/>
      <c r="F1" s="4"/>
      <c r="G1" s="4"/>
      <c r="H1" s="5"/>
      <c r="I1" s="5"/>
      <c r="J1" s="6" t="s">
        <v>59</v>
      </c>
      <c r="K1" s="1"/>
    </row>
    <row r="2" spans="1:11" ht="17.25" customHeight="1" thickTop="1">
      <c r="A2" s="98" t="s">
        <v>60</v>
      </c>
      <c r="B2" s="99"/>
      <c r="C2" s="99"/>
      <c r="D2" s="99"/>
      <c r="E2" s="99"/>
      <c r="F2" s="100" t="s">
        <v>61</v>
      </c>
      <c r="G2" s="99"/>
      <c r="H2" s="99"/>
      <c r="I2" s="99"/>
      <c r="J2" s="101"/>
      <c r="K2" s="1"/>
    </row>
    <row r="3" spans="1:11">
      <c r="A3" s="102" t="s">
        <v>62</v>
      </c>
      <c r="B3" s="103"/>
      <c r="C3" s="104" t="s">
        <v>63</v>
      </c>
      <c r="D3" s="104" t="s">
        <v>64</v>
      </c>
      <c r="E3" s="7" t="s">
        <v>65</v>
      </c>
      <c r="F3" s="106" t="s">
        <v>62</v>
      </c>
      <c r="G3" s="103"/>
      <c r="H3" s="104" t="s">
        <v>63</v>
      </c>
      <c r="I3" s="104" t="s">
        <v>66</v>
      </c>
      <c r="J3" s="8" t="s">
        <v>65</v>
      </c>
      <c r="K3" s="1"/>
    </row>
    <row r="4" spans="1:11">
      <c r="A4" s="9" t="s">
        <v>67</v>
      </c>
      <c r="B4" s="10" t="s">
        <v>68</v>
      </c>
      <c r="C4" s="105"/>
      <c r="D4" s="105"/>
      <c r="E4" s="11" t="s">
        <v>69</v>
      </c>
      <c r="F4" s="12" t="s">
        <v>67</v>
      </c>
      <c r="G4" s="10" t="s">
        <v>68</v>
      </c>
      <c r="H4" s="105"/>
      <c r="I4" s="105"/>
      <c r="J4" s="13" t="s">
        <v>69</v>
      </c>
      <c r="K4" s="1"/>
    </row>
    <row r="5" spans="1:11">
      <c r="A5" s="92" t="s">
        <v>70</v>
      </c>
      <c r="B5" s="93"/>
      <c r="C5" s="14">
        <f>SUM(C6+C8+C12+C14+C16+C18)</f>
        <v>65081166</v>
      </c>
      <c r="D5" s="14">
        <f>SUM(D6+D8+D12+D14+D16+D18)</f>
        <v>65077494</v>
      </c>
      <c r="E5" s="15">
        <f t="shared" ref="E5:E20" si="0">D5-C5</f>
        <v>-3672</v>
      </c>
      <c r="F5" s="93" t="s">
        <v>71</v>
      </c>
      <c r="G5" s="93"/>
      <c r="H5" s="16">
        <f>SUM(H6+H10+H12+H15+H17+H19)</f>
        <v>65081166</v>
      </c>
      <c r="I5" s="16">
        <f>SUM(I6+I10+I12+I15+I17+I23+I19+I21)</f>
        <v>65034630</v>
      </c>
      <c r="J5" s="17">
        <f t="shared" ref="J5:J24" si="1">I5-H5</f>
        <v>-46536</v>
      </c>
      <c r="K5" s="1"/>
    </row>
    <row r="6" spans="1:11" ht="21">
      <c r="A6" s="18" t="s">
        <v>72</v>
      </c>
      <c r="B6" s="19"/>
      <c r="C6" s="20">
        <f>C7</f>
        <v>9000000</v>
      </c>
      <c r="D6" s="20">
        <f>D7</f>
        <v>9000000</v>
      </c>
      <c r="E6" s="21">
        <f t="shared" si="0"/>
        <v>0</v>
      </c>
      <c r="F6" s="22" t="s">
        <v>73</v>
      </c>
      <c r="G6" s="23"/>
      <c r="H6" s="24">
        <f>SUM(H7:H9)</f>
        <v>45628366</v>
      </c>
      <c r="I6" s="25">
        <f>SUM(I7:I9)</f>
        <v>45604300</v>
      </c>
      <c r="J6" s="26">
        <f t="shared" si="1"/>
        <v>-24066</v>
      </c>
      <c r="K6" s="1"/>
    </row>
    <row r="7" spans="1:11" ht="23.25" customHeight="1">
      <c r="A7" s="27" t="s">
        <v>74</v>
      </c>
      <c r="B7" s="28" t="s">
        <v>75</v>
      </c>
      <c r="C7" s="29">
        <v>9000000</v>
      </c>
      <c r="D7" s="29">
        <v>9000000</v>
      </c>
      <c r="E7" s="30">
        <f t="shared" si="0"/>
        <v>0</v>
      </c>
      <c r="F7" s="94"/>
      <c r="G7" s="28" t="s">
        <v>76</v>
      </c>
      <c r="H7" s="31">
        <v>40008440</v>
      </c>
      <c r="I7" s="31">
        <v>40005050</v>
      </c>
      <c r="J7" s="32">
        <f t="shared" si="1"/>
        <v>-3390</v>
      </c>
      <c r="K7" s="1"/>
    </row>
    <row r="8" spans="1:11" ht="17.25" customHeight="1">
      <c r="A8" s="33" t="s">
        <v>77</v>
      </c>
      <c r="B8" s="34" t="s">
        <v>74</v>
      </c>
      <c r="C8" s="35">
        <f>SUM(C9:C11)</f>
        <v>50634000</v>
      </c>
      <c r="D8" s="35">
        <f>SUM(D9:D11)</f>
        <v>50634000</v>
      </c>
      <c r="E8" s="36">
        <f t="shared" si="0"/>
        <v>0</v>
      </c>
      <c r="F8" s="94"/>
      <c r="G8" s="28" t="s">
        <v>78</v>
      </c>
      <c r="H8" s="31">
        <v>70080</v>
      </c>
      <c r="I8" s="31">
        <v>70080</v>
      </c>
      <c r="J8" s="32">
        <f t="shared" si="1"/>
        <v>0</v>
      </c>
      <c r="K8" s="1"/>
    </row>
    <row r="9" spans="1:11">
      <c r="A9" s="37"/>
      <c r="B9" s="28" t="s">
        <v>79</v>
      </c>
      <c r="C9" s="29">
        <v>15190185</v>
      </c>
      <c r="D9" s="38">
        <v>15190185</v>
      </c>
      <c r="E9" s="30">
        <f t="shared" si="0"/>
        <v>0</v>
      </c>
      <c r="F9" s="94"/>
      <c r="G9" s="28" t="s">
        <v>80</v>
      </c>
      <c r="H9" s="31">
        <v>5549846</v>
      </c>
      <c r="I9" s="38">
        <v>5529170</v>
      </c>
      <c r="J9" s="32">
        <f t="shared" si="1"/>
        <v>-20676</v>
      </c>
      <c r="K9" s="1"/>
    </row>
    <row r="10" spans="1:11">
      <c r="A10" s="39"/>
      <c r="B10" s="28" t="s">
        <v>81</v>
      </c>
      <c r="C10" s="29">
        <v>35443815</v>
      </c>
      <c r="D10" s="29">
        <v>35443815</v>
      </c>
      <c r="E10" s="30">
        <f t="shared" si="0"/>
        <v>0</v>
      </c>
      <c r="F10" s="40" t="s">
        <v>82</v>
      </c>
      <c r="G10" s="34"/>
      <c r="H10" s="41">
        <f>SUM(H11)</f>
        <v>3508000</v>
      </c>
      <c r="I10" s="42">
        <f>SUM(I11)</f>
        <v>3508000</v>
      </c>
      <c r="J10" s="43">
        <f t="shared" si="1"/>
        <v>0</v>
      </c>
      <c r="K10" s="1"/>
    </row>
    <row r="11" spans="1:11">
      <c r="A11" s="27" t="s">
        <v>74</v>
      </c>
      <c r="B11" s="28" t="s">
        <v>83</v>
      </c>
      <c r="C11" s="29">
        <v>0</v>
      </c>
      <c r="D11" s="29">
        <v>0</v>
      </c>
      <c r="E11" s="30">
        <f t="shared" si="0"/>
        <v>0</v>
      </c>
      <c r="F11" s="44"/>
      <c r="G11" s="28" t="s">
        <v>84</v>
      </c>
      <c r="H11" s="31">
        <v>3508000</v>
      </c>
      <c r="I11" s="31">
        <v>3508000</v>
      </c>
      <c r="J11" s="32">
        <f t="shared" si="1"/>
        <v>0</v>
      </c>
      <c r="K11" s="1"/>
    </row>
    <row r="12" spans="1:11">
      <c r="A12" s="45" t="s">
        <v>97</v>
      </c>
      <c r="B12" s="34" t="s">
        <v>74</v>
      </c>
      <c r="C12" s="36">
        <f>C13</f>
        <v>100000</v>
      </c>
      <c r="D12" s="36">
        <f>D13</f>
        <v>100000</v>
      </c>
      <c r="E12" s="36">
        <f t="shared" si="0"/>
        <v>0</v>
      </c>
      <c r="F12" s="46" t="s">
        <v>98</v>
      </c>
      <c r="G12" s="34"/>
      <c r="H12" s="41">
        <f>SUM(H13:H14)</f>
        <v>15937910</v>
      </c>
      <c r="I12" s="41">
        <f>SUM(I13:I14)</f>
        <v>15915440</v>
      </c>
      <c r="J12" s="43">
        <f t="shared" si="1"/>
        <v>-22470</v>
      </c>
      <c r="K12" s="1"/>
    </row>
    <row r="13" spans="1:11">
      <c r="A13" s="27"/>
      <c r="B13" s="28" t="s">
        <v>97</v>
      </c>
      <c r="C13" s="29">
        <v>100000</v>
      </c>
      <c r="D13" s="38">
        <v>100000</v>
      </c>
      <c r="E13" s="30">
        <f t="shared" si="0"/>
        <v>0</v>
      </c>
      <c r="F13" s="67"/>
      <c r="G13" s="28" t="s">
        <v>80</v>
      </c>
      <c r="H13" s="31">
        <v>12217860</v>
      </c>
      <c r="I13" s="38">
        <v>12211590</v>
      </c>
      <c r="J13" s="32">
        <f t="shared" si="1"/>
        <v>-6270</v>
      </c>
      <c r="K13" s="1"/>
    </row>
    <row r="14" spans="1:11">
      <c r="A14" s="45" t="s">
        <v>99</v>
      </c>
      <c r="B14" s="34" t="s">
        <v>74</v>
      </c>
      <c r="C14" s="36">
        <f>C15</f>
        <v>4818810</v>
      </c>
      <c r="D14" s="36">
        <f>D15</f>
        <v>4818810</v>
      </c>
      <c r="E14" s="36">
        <f t="shared" si="0"/>
        <v>0</v>
      </c>
      <c r="F14" s="67"/>
      <c r="G14" s="28" t="s">
        <v>100</v>
      </c>
      <c r="H14" s="31">
        <v>3720050</v>
      </c>
      <c r="I14" s="38">
        <v>3703850</v>
      </c>
      <c r="J14" s="32">
        <f t="shared" si="1"/>
        <v>-16200</v>
      </c>
      <c r="K14" s="1"/>
    </row>
    <row r="15" spans="1:11">
      <c r="A15" s="27"/>
      <c r="B15" s="28" t="s">
        <v>99</v>
      </c>
      <c r="C15" s="29">
        <v>4818810</v>
      </c>
      <c r="D15" s="38">
        <v>4818810</v>
      </c>
      <c r="E15" s="30">
        <f t="shared" si="0"/>
        <v>0</v>
      </c>
      <c r="F15" s="40" t="s">
        <v>101</v>
      </c>
      <c r="G15" s="34"/>
      <c r="H15" s="41">
        <f>SUM(H16)</f>
        <v>6890</v>
      </c>
      <c r="I15" s="41">
        <f>SUM(I16)</f>
        <v>6890</v>
      </c>
      <c r="J15" s="43">
        <f t="shared" si="1"/>
        <v>0</v>
      </c>
      <c r="K15" s="1"/>
    </row>
    <row r="16" spans="1:11">
      <c r="A16" s="45" t="s">
        <v>102</v>
      </c>
      <c r="B16" s="34" t="s">
        <v>74</v>
      </c>
      <c r="C16" s="36">
        <f>C17</f>
        <v>517356</v>
      </c>
      <c r="D16" s="36">
        <f>D17</f>
        <v>517356</v>
      </c>
      <c r="E16" s="36">
        <f t="shared" si="0"/>
        <v>0</v>
      </c>
      <c r="F16" s="44"/>
      <c r="G16" s="28" t="s">
        <v>103</v>
      </c>
      <c r="H16" s="31">
        <v>6890</v>
      </c>
      <c r="I16" s="31">
        <v>6890</v>
      </c>
      <c r="J16" s="32">
        <f t="shared" si="1"/>
        <v>0</v>
      </c>
      <c r="K16" s="1"/>
    </row>
    <row r="17" spans="1:11">
      <c r="A17" s="27"/>
      <c r="B17" s="28" t="s">
        <v>102</v>
      </c>
      <c r="C17" s="29">
        <v>517356</v>
      </c>
      <c r="D17" s="29">
        <v>517356</v>
      </c>
      <c r="E17" s="30">
        <f t="shared" si="0"/>
        <v>0</v>
      </c>
      <c r="F17" s="46" t="s">
        <v>104</v>
      </c>
      <c r="G17" s="34"/>
      <c r="H17" s="41">
        <f>SUM(H18)</f>
        <v>0</v>
      </c>
      <c r="I17" s="42">
        <f>SUM(I18)</f>
        <v>0</v>
      </c>
      <c r="J17" s="43">
        <f t="shared" si="1"/>
        <v>0</v>
      </c>
      <c r="K17" s="1"/>
    </row>
    <row r="18" spans="1:11">
      <c r="A18" s="45" t="s">
        <v>105</v>
      </c>
      <c r="B18" s="34" t="s">
        <v>74</v>
      </c>
      <c r="C18" s="36">
        <f>C19+C20</f>
        <v>11000</v>
      </c>
      <c r="D18" s="36">
        <f>D19+D20</f>
        <v>7328</v>
      </c>
      <c r="E18" s="36">
        <f t="shared" si="0"/>
        <v>-3672</v>
      </c>
      <c r="F18" s="67"/>
      <c r="G18" s="47" t="s">
        <v>104</v>
      </c>
      <c r="H18" s="48">
        <v>0</v>
      </c>
      <c r="I18" s="38">
        <v>0</v>
      </c>
      <c r="J18" s="49">
        <f t="shared" si="1"/>
        <v>0</v>
      </c>
      <c r="K18" s="1"/>
    </row>
    <row r="19" spans="1:11">
      <c r="A19" s="50"/>
      <c r="B19" s="51" t="s">
        <v>105</v>
      </c>
      <c r="C19" s="52">
        <v>0</v>
      </c>
      <c r="D19" s="52">
        <v>0</v>
      </c>
      <c r="E19" s="53">
        <f t="shared" si="0"/>
        <v>0</v>
      </c>
      <c r="F19" s="46" t="s">
        <v>106</v>
      </c>
      <c r="G19" s="34"/>
      <c r="H19" s="41">
        <f>I20</f>
        <v>0</v>
      </c>
      <c r="I19" s="42">
        <f>SUM(I20)</f>
        <v>0</v>
      </c>
      <c r="J19" s="43">
        <f t="shared" si="1"/>
        <v>0</v>
      </c>
      <c r="K19" s="1"/>
    </row>
    <row r="20" spans="1:11">
      <c r="A20" s="54"/>
      <c r="B20" s="28" t="s">
        <v>107</v>
      </c>
      <c r="C20" s="29">
        <v>11000</v>
      </c>
      <c r="D20" s="38">
        <v>7328</v>
      </c>
      <c r="E20" s="30">
        <f t="shared" si="0"/>
        <v>-3672</v>
      </c>
      <c r="F20" s="67"/>
      <c r="G20" s="47" t="s">
        <v>108</v>
      </c>
      <c r="H20" s="48">
        <v>0</v>
      </c>
      <c r="I20" s="38">
        <v>0</v>
      </c>
      <c r="J20" s="49"/>
      <c r="K20" s="1"/>
    </row>
    <row r="21" spans="1:11">
      <c r="A21" s="55"/>
      <c r="B21" s="28"/>
      <c r="C21" s="29"/>
      <c r="D21" s="38"/>
      <c r="E21" s="30"/>
      <c r="F21" s="46" t="s">
        <v>109</v>
      </c>
      <c r="G21" s="34"/>
      <c r="H21" s="41">
        <v>0</v>
      </c>
      <c r="I21" s="42">
        <f>SUM(I22)</f>
        <v>0</v>
      </c>
      <c r="J21" s="43">
        <f t="shared" ref="J21" si="2">I21-H21</f>
        <v>0</v>
      </c>
      <c r="K21" s="1"/>
    </row>
    <row r="22" spans="1:11">
      <c r="A22" s="55"/>
      <c r="B22" s="28"/>
      <c r="C22" s="29"/>
      <c r="D22" s="38"/>
      <c r="E22" s="30"/>
      <c r="F22" s="67"/>
      <c r="G22" s="47" t="s">
        <v>110</v>
      </c>
      <c r="H22" s="48"/>
      <c r="I22" s="38">
        <v>0</v>
      </c>
      <c r="J22" s="49">
        <f t="shared" si="1"/>
        <v>0</v>
      </c>
      <c r="K22" s="1"/>
    </row>
    <row r="23" spans="1:11">
      <c r="A23" s="56"/>
      <c r="B23" s="51"/>
      <c r="C23" s="52"/>
      <c r="D23" s="38"/>
      <c r="E23" s="53"/>
      <c r="F23" s="46" t="s">
        <v>102</v>
      </c>
      <c r="G23" s="34"/>
      <c r="H23" s="41">
        <f>SUM(H24)</f>
        <v>0</v>
      </c>
      <c r="I23" s="42">
        <f>SUM(I24)</f>
        <v>0</v>
      </c>
      <c r="J23" s="43">
        <f t="shared" si="1"/>
        <v>0</v>
      </c>
      <c r="K23" s="1"/>
    </row>
    <row r="24" spans="1:11" ht="17.25" thickBot="1">
      <c r="A24" s="57"/>
      <c r="B24" s="58"/>
      <c r="C24" s="59"/>
      <c r="D24" s="60"/>
      <c r="E24" s="61"/>
      <c r="F24" s="62"/>
      <c r="G24" s="63" t="s">
        <v>111</v>
      </c>
      <c r="H24" s="64">
        <v>0</v>
      </c>
      <c r="I24" s="60">
        <v>0</v>
      </c>
      <c r="J24" s="65">
        <f t="shared" si="1"/>
        <v>0</v>
      </c>
      <c r="K24" s="1"/>
    </row>
    <row r="25" spans="1:11" ht="17.25" thickTop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12">
    <mergeCell ref="A5:B5"/>
    <mergeCell ref="F5:G5"/>
    <mergeCell ref="F7:F9"/>
    <mergeCell ref="A1:E1"/>
    <mergeCell ref="A2:E2"/>
    <mergeCell ref="F2:J2"/>
    <mergeCell ref="A3:B3"/>
    <mergeCell ref="C3:C4"/>
    <mergeCell ref="D3:D4"/>
    <mergeCell ref="F3:G3"/>
    <mergeCell ref="H3:H4"/>
    <mergeCell ref="I3:I4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6"/>
  <sheetViews>
    <sheetView workbookViewId="0">
      <selection activeCell="G66" sqref="G66"/>
    </sheetView>
  </sheetViews>
  <sheetFormatPr defaultRowHeight="16.5"/>
  <cols>
    <col min="1" max="1" width="11.75" customWidth="1"/>
    <col min="2" max="2" width="11" customWidth="1"/>
    <col min="3" max="3" width="9.875" customWidth="1"/>
    <col min="4" max="4" width="8.5" customWidth="1"/>
    <col min="5" max="5" width="12.75" customWidth="1"/>
    <col min="6" max="6" width="15" customWidth="1"/>
    <col min="7" max="7" width="10.875" customWidth="1"/>
    <col min="8" max="8" width="15.125" customWidth="1"/>
  </cols>
  <sheetData>
    <row r="1" spans="1:8" s="1" customFormat="1" ht="42.75" customHeight="1">
      <c r="B1" s="126" t="s">
        <v>86</v>
      </c>
      <c r="C1" s="127"/>
      <c r="D1" s="127"/>
      <c r="E1" s="127"/>
      <c r="F1" s="127"/>
      <c r="G1" s="127"/>
      <c r="H1" s="66" t="s">
        <v>50</v>
      </c>
    </row>
    <row r="2" spans="1:8">
      <c r="A2" s="123" t="s">
        <v>0</v>
      </c>
      <c r="B2" s="124"/>
      <c r="C2" s="125"/>
      <c r="D2" s="107" t="s">
        <v>1</v>
      </c>
      <c r="E2" s="107" t="s">
        <v>2</v>
      </c>
      <c r="F2" s="107" t="s">
        <v>3</v>
      </c>
      <c r="G2" s="107" t="s">
        <v>4</v>
      </c>
      <c r="H2" s="107" t="s">
        <v>5</v>
      </c>
    </row>
    <row r="3" spans="1:8">
      <c r="A3" s="68" t="s">
        <v>6</v>
      </c>
      <c r="B3" s="68" t="s">
        <v>7</v>
      </c>
      <c r="C3" s="68" t="s">
        <v>8</v>
      </c>
      <c r="D3" s="108"/>
      <c r="E3" s="108"/>
      <c r="F3" s="108"/>
      <c r="G3" s="108"/>
      <c r="H3" s="108"/>
    </row>
    <row r="4" spans="1:8" ht="16.5" customHeight="1">
      <c r="A4" s="109" t="s">
        <v>9</v>
      </c>
      <c r="B4" s="109" t="s">
        <v>10</v>
      </c>
      <c r="C4" s="109" t="s">
        <v>10</v>
      </c>
      <c r="D4" s="69" t="s">
        <v>11</v>
      </c>
      <c r="E4" s="70">
        <v>0</v>
      </c>
      <c r="F4" s="70">
        <v>9000000</v>
      </c>
      <c r="G4" s="70">
        <v>0</v>
      </c>
      <c r="H4" s="70">
        <f>E4+F4+G4</f>
        <v>9000000</v>
      </c>
    </row>
    <row r="5" spans="1:8">
      <c r="A5" s="110"/>
      <c r="B5" s="110"/>
      <c r="C5" s="110"/>
      <c r="D5" s="71" t="s">
        <v>12</v>
      </c>
      <c r="E5" s="72">
        <v>0</v>
      </c>
      <c r="F5" s="72">
        <v>9000000</v>
      </c>
      <c r="G5" s="72">
        <v>0</v>
      </c>
      <c r="H5" s="80">
        <f t="shared" ref="H5:H66" si="0">E5+F5+G5</f>
        <v>9000000</v>
      </c>
    </row>
    <row r="6" spans="1:8">
      <c r="A6" s="110"/>
      <c r="B6" s="110"/>
      <c r="C6" s="111"/>
      <c r="D6" s="71" t="s">
        <v>13</v>
      </c>
      <c r="E6" s="72">
        <v>0</v>
      </c>
      <c r="F6" s="72">
        <v>0</v>
      </c>
      <c r="G6" s="72">
        <v>0</v>
      </c>
      <c r="H6" s="80">
        <f t="shared" si="0"/>
        <v>0</v>
      </c>
    </row>
    <row r="7" spans="1:8">
      <c r="A7" s="112"/>
      <c r="B7" s="112"/>
      <c r="C7" s="109" t="s">
        <v>14</v>
      </c>
      <c r="D7" s="71" t="s">
        <v>11</v>
      </c>
      <c r="E7" s="72">
        <v>0</v>
      </c>
      <c r="F7" s="72">
        <v>9000000</v>
      </c>
      <c r="G7" s="72">
        <v>0</v>
      </c>
      <c r="H7" s="80">
        <f t="shared" si="0"/>
        <v>9000000</v>
      </c>
    </row>
    <row r="8" spans="1:8">
      <c r="A8" s="112"/>
      <c r="B8" s="112"/>
      <c r="C8" s="110"/>
      <c r="D8" s="71" t="s">
        <v>12</v>
      </c>
      <c r="E8" s="72">
        <v>0</v>
      </c>
      <c r="F8" s="72">
        <v>9000000</v>
      </c>
      <c r="G8" s="72">
        <v>0</v>
      </c>
      <c r="H8" s="80">
        <f t="shared" si="0"/>
        <v>9000000</v>
      </c>
    </row>
    <row r="9" spans="1:8">
      <c r="A9" s="112"/>
      <c r="B9" s="113"/>
      <c r="C9" s="111"/>
      <c r="D9" s="73" t="s">
        <v>13</v>
      </c>
      <c r="E9" s="74">
        <v>0</v>
      </c>
      <c r="F9" s="74">
        <v>0</v>
      </c>
      <c r="G9" s="74">
        <v>0</v>
      </c>
      <c r="H9" s="80">
        <f t="shared" si="0"/>
        <v>0</v>
      </c>
    </row>
    <row r="10" spans="1:8">
      <c r="A10" s="112"/>
      <c r="B10" s="109" t="s">
        <v>14</v>
      </c>
      <c r="C10" s="109" t="s">
        <v>14</v>
      </c>
      <c r="D10" s="71" t="s">
        <v>11</v>
      </c>
      <c r="E10" s="72">
        <v>0</v>
      </c>
      <c r="F10" s="72">
        <v>9000000</v>
      </c>
      <c r="G10" s="72">
        <v>0</v>
      </c>
      <c r="H10" s="80">
        <f t="shared" si="0"/>
        <v>9000000</v>
      </c>
    </row>
    <row r="11" spans="1:8">
      <c r="A11" s="112"/>
      <c r="B11" s="110"/>
      <c r="C11" s="110"/>
      <c r="D11" s="71" t="s">
        <v>12</v>
      </c>
      <c r="E11" s="72">
        <v>0</v>
      </c>
      <c r="F11" s="72">
        <v>9000000</v>
      </c>
      <c r="G11" s="72">
        <v>0</v>
      </c>
      <c r="H11" s="80">
        <f t="shared" si="0"/>
        <v>9000000</v>
      </c>
    </row>
    <row r="12" spans="1:8">
      <c r="A12" s="113"/>
      <c r="B12" s="111"/>
      <c r="C12" s="111"/>
      <c r="D12" s="71" t="s">
        <v>13</v>
      </c>
      <c r="E12" s="72">
        <v>0</v>
      </c>
      <c r="F12" s="72">
        <v>0</v>
      </c>
      <c r="G12" s="72">
        <v>0</v>
      </c>
      <c r="H12" s="80">
        <f t="shared" si="0"/>
        <v>0</v>
      </c>
    </row>
    <row r="13" spans="1:8" ht="16.5" customHeight="1">
      <c r="A13" s="139" t="s">
        <v>15</v>
      </c>
      <c r="B13" s="139" t="s">
        <v>15</v>
      </c>
      <c r="C13" s="109" t="s">
        <v>87</v>
      </c>
      <c r="D13" s="71" t="s">
        <v>11</v>
      </c>
      <c r="E13" s="72">
        <v>0</v>
      </c>
      <c r="F13" s="72">
        <v>0</v>
      </c>
      <c r="G13" s="72">
        <v>0</v>
      </c>
      <c r="H13" s="80">
        <f t="shared" si="0"/>
        <v>0</v>
      </c>
    </row>
    <row r="14" spans="1:8">
      <c r="A14" s="140"/>
      <c r="B14" s="140"/>
      <c r="C14" s="110"/>
      <c r="D14" s="71" t="s">
        <v>12</v>
      </c>
      <c r="E14" s="72">
        <v>0</v>
      </c>
      <c r="F14" s="72">
        <v>0</v>
      </c>
      <c r="G14" s="72">
        <v>0</v>
      </c>
      <c r="H14" s="80">
        <f t="shared" si="0"/>
        <v>0</v>
      </c>
    </row>
    <row r="15" spans="1:8">
      <c r="A15" s="140"/>
      <c r="B15" s="140"/>
      <c r="C15" s="111"/>
      <c r="D15" s="73" t="s">
        <v>13</v>
      </c>
      <c r="E15" s="74">
        <f>E13-E14</f>
        <v>0</v>
      </c>
      <c r="F15" s="74">
        <v>0</v>
      </c>
      <c r="G15" s="74">
        <v>0</v>
      </c>
      <c r="H15" s="80">
        <f t="shared" si="0"/>
        <v>0</v>
      </c>
    </row>
    <row r="16" spans="1:8">
      <c r="A16" s="140"/>
      <c r="B16" s="140"/>
      <c r="C16" s="109" t="s">
        <v>88</v>
      </c>
      <c r="D16" s="71" t="s">
        <v>11</v>
      </c>
      <c r="E16" s="72">
        <v>15190185</v>
      </c>
      <c r="F16" s="72">
        <v>0</v>
      </c>
      <c r="G16" s="72">
        <v>0</v>
      </c>
      <c r="H16" s="80">
        <f t="shared" si="0"/>
        <v>15190185</v>
      </c>
    </row>
    <row r="17" spans="1:8">
      <c r="A17" s="140"/>
      <c r="B17" s="140"/>
      <c r="C17" s="110"/>
      <c r="D17" s="71" t="s">
        <v>12</v>
      </c>
      <c r="E17" s="72">
        <v>15190185</v>
      </c>
      <c r="F17" s="72">
        <v>0</v>
      </c>
      <c r="G17" s="72">
        <v>0</v>
      </c>
      <c r="H17" s="80">
        <f t="shared" si="0"/>
        <v>15190185</v>
      </c>
    </row>
    <row r="18" spans="1:8">
      <c r="A18" s="140"/>
      <c r="B18" s="140"/>
      <c r="C18" s="111"/>
      <c r="D18" s="71" t="s">
        <v>13</v>
      </c>
      <c r="E18" s="72">
        <f>E16-E17</f>
        <v>0</v>
      </c>
      <c r="F18" s="72">
        <v>0</v>
      </c>
      <c r="G18" s="72">
        <v>0</v>
      </c>
      <c r="H18" s="80">
        <f t="shared" si="0"/>
        <v>0</v>
      </c>
    </row>
    <row r="19" spans="1:8">
      <c r="A19" s="140"/>
      <c r="B19" s="140"/>
      <c r="C19" s="109" t="s">
        <v>89</v>
      </c>
      <c r="D19" s="71" t="s">
        <v>11</v>
      </c>
      <c r="E19" s="72">
        <v>35443815</v>
      </c>
      <c r="F19" s="72">
        <v>0</v>
      </c>
      <c r="G19" s="72">
        <v>0</v>
      </c>
      <c r="H19" s="80">
        <f t="shared" si="0"/>
        <v>35443815</v>
      </c>
    </row>
    <row r="20" spans="1:8">
      <c r="A20" s="140"/>
      <c r="B20" s="140"/>
      <c r="C20" s="110"/>
      <c r="D20" s="71" t="s">
        <v>12</v>
      </c>
      <c r="E20" s="72">
        <v>35443815</v>
      </c>
      <c r="F20" s="72">
        <v>0</v>
      </c>
      <c r="G20" s="72">
        <v>0</v>
      </c>
      <c r="H20" s="80">
        <f t="shared" si="0"/>
        <v>35443815</v>
      </c>
    </row>
    <row r="21" spans="1:8">
      <c r="A21" s="140"/>
      <c r="B21" s="140"/>
      <c r="C21" s="111"/>
      <c r="D21" s="73" t="s">
        <v>13</v>
      </c>
      <c r="E21" s="74">
        <f>E19-E20</f>
        <v>0</v>
      </c>
      <c r="F21" s="74">
        <v>0</v>
      </c>
      <c r="G21" s="74">
        <v>0</v>
      </c>
      <c r="H21" s="80">
        <f t="shared" si="0"/>
        <v>0</v>
      </c>
    </row>
    <row r="22" spans="1:8" s="1" customFormat="1">
      <c r="A22" s="140"/>
      <c r="B22" s="140"/>
      <c r="C22" s="139" t="s">
        <v>90</v>
      </c>
      <c r="D22" s="81" t="s">
        <v>11</v>
      </c>
      <c r="E22" s="84">
        <v>50634000</v>
      </c>
      <c r="F22" s="84"/>
      <c r="G22" s="84"/>
      <c r="H22" s="80">
        <f t="shared" si="0"/>
        <v>50634000</v>
      </c>
    </row>
    <row r="23" spans="1:8" s="1" customFormat="1">
      <c r="A23" s="140"/>
      <c r="B23" s="140"/>
      <c r="C23" s="140"/>
      <c r="D23" s="81" t="s">
        <v>12</v>
      </c>
      <c r="E23" s="84">
        <v>50634000</v>
      </c>
      <c r="F23" s="84"/>
      <c r="G23" s="84"/>
      <c r="H23" s="80">
        <f t="shared" si="0"/>
        <v>50634000</v>
      </c>
    </row>
    <row r="24" spans="1:8" s="1" customFormat="1">
      <c r="A24" s="140"/>
      <c r="B24" s="141"/>
      <c r="C24" s="141"/>
      <c r="D24" s="83" t="s">
        <v>13</v>
      </c>
      <c r="E24" s="84">
        <v>0</v>
      </c>
      <c r="F24" s="84"/>
      <c r="G24" s="84"/>
      <c r="H24" s="80">
        <f t="shared" si="0"/>
        <v>0</v>
      </c>
    </row>
    <row r="25" spans="1:8" s="1" customFormat="1">
      <c r="A25" s="140"/>
      <c r="B25" s="142" t="s">
        <v>91</v>
      </c>
      <c r="C25" s="143"/>
      <c r="D25" s="81" t="s">
        <v>11</v>
      </c>
      <c r="E25" s="84">
        <v>50634000</v>
      </c>
      <c r="F25" s="84"/>
      <c r="G25" s="84"/>
      <c r="H25" s="80">
        <f t="shared" si="0"/>
        <v>50634000</v>
      </c>
    </row>
    <row r="26" spans="1:8" s="1" customFormat="1">
      <c r="A26" s="140"/>
      <c r="B26" s="144"/>
      <c r="C26" s="145"/>
      <c r="D26" s="81" t="s">
        <v>12</v>
      </c>
      <c r="E26" s="84">
        <v>50634000</v>
      </c>
      <c r="F26" s="84"/>
      <c r="G26" s="84"/>
      <c r="H26" s="80">
        <f t="shared" si="0"/>
        <v>50634000</v>
      </c>
    </row>
    <row r="27" spans="1:8" s="1" customFormat="1">
      <c r="A27" s="141"/>
      <c r="B27" s="146"/>
      <c r="C27" s="147"/>
      <c r="D27" s="83" t="s">
        <v>13</v>
      </c>
      <c r="E27" s="84">
        <v>0</v>
      </c>
      <c r="F27" s="84"/>
      <c r="G27" s="84"/>
      <c r="H27" s="80">
        <f t="shared" si="0"/>
        <v>0</v>
      </c>
    </row>
    <row r="28" spans="1:8">
      <c r="A28" s="109" t="s">
        <v>51</v>
      </c>
      <c r="B28" s="109" t="s">
        <v>51</v>
      </c>
      <c r="C28" s="109" t="s">
        <v>92</v>
      </c>
      <c r="D28" s="71" t="s">
        <v>11</v>
      </c>
      <c r="E28" s="72">
        <v>0</v>
      </c>
      <c r="F28" s="72">
        <v>0</v>
      </c>
      <c r="G28" s="72">
        <v>100000</v>
      </c>
      <c r="H28" s="80">
        <f t="shared" si="0"/>
        <v>100000</v>
      </c>
    </row>
    <row r="29" spans="1:8">
      <c r="A29" s="110"/>
      <c r="B29" s="110"/>
      <c r="C29" s="110"/>
      <c r="D29" s="71" t="s">
        <v>12</v>
      </c>
      <c r="E29" s="72">
        <v>0</v>
      </c>
      <c r="F29" s="72">
        <v>0</v>
      </c>
      <c r="G29" s="72">
        <v>100000</v>
      </c>
      <c r="H29" s="80">
        <f t="shared" si="0"/>
        <v>100000</v>
      </c>
    </row>
    <row r="30" spans="1:8">
      <c r="A30" s="110"/>
      <c r="B30" s="110"/>
      <c r="C30" s="111"/>
      <c r="D30" s="71" t="s">
        <v>13</v>
      </c>
      <c r="E30" s="72">
        <v>0</v>
      </c>
      <c r="F30" s="72">
        <v>0</v>
      </c>
      <c r="G30" s="72">
        <v>0</v>
      </c>
      <c r="H30" s="80">
        <f t="shared" si="0"/>
        <v>0</v>
      </c>
    </row>
    <row r="31" spans="1:8">
      <c r="A31" s="112"/>
      <c r="B31" s="112"/>
      <c r="C31" s="109" t="s">
        <v>14</v>
      </c>
      <c r="D31" s="71" t="s">
        <v>11</v>
      </c>
      <c r="E31" s="72">
        <v>0</v>
      </c>
      <c r="F31" s="72">
        <v>0</v>
      </c>
      <c r="G31" s="72">
        <v>100000</v>
      </c>
      <c r="H31" s="80">
        <f t="shared" si="0"/>
        <v>100000</v>
      </c>
    </row>
    <row r="32" spans="1:8">
      <c r="A32" s="112"/>
      <c r="B32" s="112"/>
      <c r="C32" s="110"/>
      <c r="D32" s="71" t="s">
        <v>12</v>
      </c>
      <c r="E32" s="72">
        <v>0</v>
      </c>
      <c r="F32" s="72">
        <v>0</v>
      </c>
      <c r="G32" s="72">
        <v>100000</v>
      </c>
      <c r="H32" s="80">
        <f t="shared" si="0"/>
        <v>100000</v>
      </c>
    </row>
    <row r="33" spans="1:8">
      <c r="A33" s="112"/>
      <c r="B33" s="113"/>
      <c r="C33" s="111"/>
      <c r="D33" s="73" t="s">
        <v>13</v>
      </c>
      <c r="E33" s="74">
        <v>0</v>
      </c>
      <c r="F33" s="74">
        <v>0</v>
      </c>
      <c r="G33" s="74">
        <v>0</v>
      </c>
      <c r="H33" s="80">
        <f t="shared" si="0"/>
        <v>0</v>
      </c>
    </row>
    <row r="34" spans="1:8">
      <c r="A34" s="112"/>
      <c r="B34" s="109" t="s">
        <v>14</v>
      </c>
      <c r="C34" s="109" t="s">
        <v>14</v>
      </c>
      <c r="D34" s="71" t="s">
        <v>11</v>
      </c>
      <c r="E34" s="72">
        <v>0</v>
      </c>
      <c r="F34" s="72">
        <v>0</v>
      </c>
      <c r="G34" s="72">
        <v>100000</v>
      </c>
      <c r="H34" s="80">
        <f t="shared" si="0"/>
        <v>100000</v>
      </c>
    </row>
    <row r="35" spans="1:8">
      <c r="A35" s="112"/>
      <c r="B35" s="110"/>
      <c r="C35" s="110"/>
      <c r="D35" s="71" t="s">
        <v>12</v>
      </c>
      <c r="E35" s="72">
        <v>0</v>
      </c>
      <c r="F35" s="72">
        <v>0</v>
      </c>
      <c r="G35" s="72">
        <v>100000</v>
      </c>
      <c r="H35" s="80">
        <f t="shared" si="0"/>
        <v>100000</v>
      </c>
    </row>
    <row r="36" spans="1:8">
      <c r="A36" s="113"/>
      <c r="B36" s="111"/>
      <c r="C36" s="111"/>
      <c r="D36" s="71" t="s">
        <v>13</v>
      </c>
      <c r="E36" s="72">
        <v>0</v>
      </c>
      <c r="F36" s="72">
        <v>0</v>
      </c>
      <c r="G36" s="72">
        <v>0</v>
      </c>
      <c r="H36" s="80">
        <f t="shared" si="0"/>
        <v>0</v>
      </c>
    </row>
    <row r="37" spans="1:8">
      <c r="A37" s="109" t="s">
        <v>16</v>
      </c>
      <c r="B37" s="109" t="s">
        <v>16</v>
      </c>
      <c r="C37" s="109" t="s">
        <v>17</v>
      </c>
      <c r="D37" s="71" t="s">
        <v>11</v>
      </c>
      <c r="E37" s="72">
        <v>0</v>
      </c>
      <c r="F37" s="72">
        <v>4818810</v>
      </c>
      <c r="G37" s="72">
        <v>0</v>
      </c>
      <c r="H37" s="80">
        <f t="shared" si="0"/>
        <v>4818810</v>
      </c>
    </row>
    <row r="38" spans="1:8">
      <c r="A38" s="110"/>
      <c r="B38" s="110"/>
      <c r="C38" s="110"/>
      <c r="D38" s="71" t="s">
        <v>12</v>
      </c>
      <c r="E38" s="72">
        <v>0</v>
      </c>
      <c r="F38" s="72">
        <v>4818810</v>
      </c>
      <c r="G38" s="72">
        <v>0</v>
      </c>
      <c r="H38" s="80">
        <f t="shared" si="0"/>
        <v>4818810</v>
      </c>
    </row>
    <row r="39" spans="1:8">
      <c r="A39" s="110"/>
      <c r="B39" s="110"/>
      <c r="C39" s="111"/>
      <c r="D39" s="73" t="s">
        <v>13</v>
      </c>
      <c r="E39" s="74">
        <v>0</v>
      </c>
      <c r="F39" s="74">
        <v>0</v>
      </c>
      <c r="G39" s="74">
        <v>0</v>
      </c>
      <c r="H39" s="80">
        <f>E39+F39+G39</f>
        <v>0</v>
      </c>
    </row>
    <row r="40" spans="1:8">
      <c r="A40" s="112"/>
      <c r="B40" s="112"/>
      <c r="C40" s="109" t="s">
        <v>14</v>
      </c>
      <c r="D40" s="71" t="s">
        <v>11</v>
      </c>
      <c r="E40" s="72">
        <v>0</v>
      </c>
      <c r="F40" s="82">
        <v>4818810</v>
      </c>
      <c r="G40" s="72">
        <v>0</v>
      </c>
      <c r="H40" s="80">
        <f t="shared" si="0"/>
        <v>4818810</v>
      </c>
    </row>
    <row r="41" spans="1:8">
      <c r="A41" s="112"/>
      <c r="B41" s="112"/>
      <c r="C41" s="110"/>
      <c r="D41" s="71" t="s">
        <v>12</v>
      </c>
      <c r="E41" s="72">
        <v>0</v>
      </c>
      <c r="F41" s="82">
        <v>4818810</v>
      </c>
      <c r="G41" s="72">
        <v>0</v>
      </c>
      <c r="H41" s="80">
        <f t="shared" si="0"/>
        <v>4818810</v>
      </c>
    </row>
    <row r="42" spans="1:8">
      <c r="A42" s="112"/>
      <c r="B42" s="113"/>
      <c r="C42" s="111"/>
      <c r="D42" s="71" t="s">
        <v>13</v>
      </c>
      <c r="E42" s="72">
        <v>0</v>
      </c>
      <c r="F42" s="84">
        <v>0</v>
      </c>
      <c r="G42" s="72">
        <v>0</v>
      </c>
      <c r="H42" s="80">
        <f t="shared" si="0"/>
        <v>0</v>
      </c>
    </row>
    <row r="43" spans="1:8">
      <c r="A43" s="112"/>
      <c r="B43" s="109" t="s">
        <v>14</v>
      </c>
      <c r="C43" s="109" t="s">
        <v>14</v>
      </c>
      <c r="D43" s="71" t="s">
        <v>11</v>
      </c>
      <c r="E43" s="72">
        <v>0</v>
      </c>
      <c r="F43" s="82">
        <v>4818810</v>
      </c>
      <c r="G43" s="72">
        <v>0</v>
      </c>
      <c r="H43" s="80">
        <f t="shared" si="0"/>
        <v>4818810</v>
      </c>
    </row>
    <row r="44" spans="1:8">
      <c r="A44" s="112"/>
      <c r="B44" s="110"/>
      <c r="C44" s="110"/>
      <c r="D44" s="71" t="s">
        <v>12</v>
      </c>
      <c r="E44" s="72">
        <v>0</v>
      </c>
      <c r="F44" s="82">
        <v>4818810</v>
      </c>
      <c r="G44" s="72">
        <v>0</v>
      </c>
      <c r="H44" s="80">
        <f t="shared" si="0"/>
        <v>4818810</v>
      </c>
    </row>
    <row r="45" spans="1:8">
      <c r="A45" s="113"/>
      <c r="B45" s="111"/>
      <c r="C45" s="111"/>
      <c r="D45" s="73" t="s">
        <v>13</v>
      </c>
      <c r="E45" s="74">
        <v>0</v>
      </c>
      <c r="F45" s="84">
        <v>0</v>
      </c>
      <c r="G45" s="74">
        <v>0</v>
      </c>
      <c r="H45" s="80">
        <f t="shared" si="0"/>
        <v>0</v>
      </c>
    </row>
    <row r="46" spans="1:8">
      <c r="A46" s="109" t="s">
        <v>18</v>
      </c>
      <c r="B46" s="109" t="s">
        <v>18</v>
      </c>
      <c r="C46" s="109" t="s">
        <v>19</v>
      </c>
      <c r="D46" s="71" t="s">
        <v>11</v>
      </c>
      <c r="E46" s="72">
        <v>6890</v>
      </c>
      <c r="F46" s="72">
        <v>410466</v>
      </c>
      <c r="G46" s="72">
        <v>100000</v>
      </c>
      <c r="H46" s="80">
        <f t="shared" si="0"/>
        <v>517356</v>
      </c>
    </row>
    <row r="47" spans="1:8">
      <c r="A47" s="110"/>
      <c r="B47" s="110"/>
      <c r="C47" s="110"/>
      <c r="D47" s="71" t="s">
        <v>12</v>
      </c>
      <c r="E47" s="72">
        <v>6890</v>
      </c>
      <c r="F47" s="72">
        <v>410466</v>
      </c>
      <c r="G47" s="72">
        <v>100000</v>
      </c>
      <c r="H47" s="80">
        <f t="shared" si="0"/>
        <v>517356</v>
      </c>
    </row>
    <row r="48" spans="1:8">
      <c r="A48" s="110"/>
      <c r="B48" s="110"/>
      <c r="C48" s="111"/>
      <c r="D48" s="71" t="s">
        <v>13</v>
      </c>
      <c r="E48" s="72">
        <v>0</v>
      </c>
      <c r="F48" s="72">
        <v>0</v>
      </c>
      <c r="G48" s="72">
        <v>0</v>
      </c>
      <c r="H48" s="80">
        <f t="shared" si="0"/>
        <v>0</v>
      </c>
    </row>
    <row r="49" spans="1:8">
      <c r="A49" s="112"/>
      <c r="B49" s="112"/>
      <c r="C49" s="109" t="s">
        <v>14</v>
      </c>
      <c r="D49" s="71" t="s">
        <v>11</v>
      </c>
      <c r="E49" s="82">
        <v>6890</v>
      </c>
      <c r="F49" s="82">
        <v>410466</v>
      </c>
      <c r="G49" s="82">
        <v>100000</v>
      </c>
      <c r="H49" s="80">
        <f t="shared" si="0"/>
        <v>517356</v>
      </c>
    </row>
    <row r="50" spans="1:8">
      <c r="A50" s="112"/>
      <c r="B50" s="112"/>
      <c r="C50" s="110"/>
      <c r="D50" s="71" t="s">
        <v>12</v>
      </c>
      <c r="E50" s="82">
        <v>6890</v>
      </c>
      <c r="F50" s="82">
        <v>410466</v>
      </c>
      <c r="G50" s="82">
        <v>100000</v>
      </c>
      <c r="H50" s="80">
        <f t="shared" si="0"/>
        <v>517356</v>
      </c>
    </row>
    <row r="51" spans="1:8">
      <c r="A51" s="112"/>
      <c r="B51" s="113"/>
      <c r="C51" s="111"/>
      <c r="D51" s="73" t="s">
        <v>13</v>
      </c>
      <c r="E51" s="82">
        <v>0</v>
      </c>
      <c r="F51" s="82">
        <v>0</v>
      </c>
      <c r="G51" s="82">
        <v>0</v>
      </c>
      <c r="H51" s="80">
        <f t="shared" si="0"/>
        <v>0</v>
      </c>
    </row>
    <row r="52" spans="1:8">
      <c r="A52" s="112"/>
      <c r="B52" s="109" t="s">
        <v>14</v>
      </c>
      <c r="C52" s="109" t="s">
        <v>14</v>
      </c>
      <c r="D52" s="71" t="s">
        <v>11</v>
      </c>
      <c r="E52" s="82">
        <v>6890</v>
      </c>
      <c r="F52" s="82">
        <v>410466</v>
      </c>
      <c r="G52" s="82">
        <v>100000</v>
      </c>
      <c r="H52" s="80">
        <f t="shared" si="0"/>
        <v>517356</v>
      </c>
    </row>
    <row r="53" spans="1:8">
      <c r="A53" s="112"/>
      <c r="B53" s="110"/>
      <c r="C53" s="110"/>
      <c r="D53" s="71" t="s">
        <v>12</v>
      </c>
      <c r="E53" s="82">
        <v>6890</v>
      </c>
      <c r="F53" s="82">
        <v>410466</v>
      </c>
      <c r="G53" s="82">
        <v>100000</v>
      </c>
      <c r="H53" s="80">
        <f t="shared" si="0"/>
        <v>517356</v>
      </c>
    </row>
    <row r="54" spans="1:8">
      <c r="A54" s="113"/>
      <c r="B54" s="111"/>
      <c r="C54" s="111"/>
      <c r="D54" s="71" t="s">
        <v>13</v>
      </c>
      <c r="E54" s="82">
        <v>0</v>
      </c>
      <c r="F54" s="82">
        <v>0</v>
      </c>
      <c r="G54" s="82">
        <v>0</v>
      </c>
      <c r="H54" s="80">
        <f t="shared" si="0"/>
        <v>0</v>
      </c>
    </row>
    <row r="55" spans="1:8" ht="16.5" customHeight="1">
      <c r="A55" s="109" t="s">
        <v>20</v>
      </c>
      <c r="B55" s="109" t="s">
        <v>20</v>
      </c>
      <c r="C55" s="109" t="s">
        <v>21</v>
      </c>
      <c r="D55" s="71" t="s">
        <v>11</v>
      </c>
      <c r="E55" s="72">
        <v>8000</v>
      </c>
      <c r="F55" s="72">
        <v>2900</v>
      </c>
      <c r="G55" s="72">
        <v>100</v>
      </c>
      <c r="H55" s="80">
        <f t="shared" si="0"/>
        <v>11000</v>
      </c>
    </row>
    <row r="56" spans="1:8">
      <c r="A56" s="110"/>
      <c r="B56" s="110"/>
      <c r="C56" s="110"/>
      <c r="D56" s="71" t="s">
        <v>12</v>
      </c>
      <c r="E56" s="72">
        <v>6566</v>
      </c>
      <c r="F56" s="72">
        <v>754</v>
      </c>
      <c r="G56" s="72">
        <v>8</v>
      </c>
      <c r="H56" s="80">
        <f t="shared" si="0"/>
        <v>7328</v>
      </c>
    </row>
    <row r="57" spans="1:8">
      <c r="A57" s="110"/>
      <c r="B57" s="110"/>
      <c r="C57" s="111"/>
      <c r="D57" s="73" t="s">
        <v>13</v>
      </c>
      <c r="E57" s="74">
        <f>E55-E56</f>
        <v>1434</v>
      </c>
      <c r="F57" s="84">
        <f>F55-F56</f>
        <v>2146</v>
      </c>
      <c r="G57" s="84">
        <f>G55-G56</f>
        <v>92</v>
      </c>
      <c r="H57" s="80">
        <f t="shared" si="0"/>
        <v>3672</v>
      </c>
    </row>
    <row r="58" spans="1:8">
      <c r="A58" s="112"/>
      <c r="B58" s="112"/>
      <c r="C58" s="109" t="s">
        <v>14</v>
      </c>
      <c r="D58" s="71" t="s">
        <v>11</v>
      </c>
      <c r="E58" s="82">
        <v>8000</v>
      </c>
      <c r="F58" s="82">
        <v>2900</v>
      </c>
      <c r="G58" s="82">
        <v>100</v>
      </c>
      <c r="H58" s="80">
        <f t="shared" si="0"/>
        <v>11000</v>
      </c>
    </row>
    <row r="59" spans="1:8">
      <c r="A59" s="112"/>
      <c r="B59" s="112"/>
      <c r="C59" s="110"/>
      <c r="D59" s="71" t="s">
        <v>12</v>
      </c>
      <c r="E59" s="82">
        <v>6566</v>
      </c>
      <c r="F59" s="82">
        <v>754</v>
      </c>
      <c r="G59" s="82">
        <v>8</v>
      </c>
      <c r="H59" s="80">
        <f t="shared" si="0"/>
        <v>7328</v>
      </c>
    </row>
    <row r="60" spans="1:8">
      <c r="A60" s="112"/>
      <c r="B60" s="113"/>
      <c r="C60" s="111"/>
      <c r="D60" s="71" t="s">
        <v>13</v>
      </c>
      <c r="E60" s="84">
        <f>E58-E59</f>
        <v>1434</v>
      </c>
      <c r="F60" s="84">
        <f>F58-F59</f>
        <v>2146</v>
      </c>
      <c r="G60" s="84">
        <f>G58-G59</f>
        <v>92</v>
      </c>
      <c r="H60" s="80">
        <f t="shared" si="0"/>
        <v>3672</v>
      </c>
    </row>
    <row r="61" spans="1:8">
      <c r="A61" s="112"/>
      <c r="B61" s="109" t="s">
        <v>14</v>
      </c>
      <c r="C61" s="109" t="s">
        <v>14</v>
      </c>
      <c r="D61" s="71" t="s">
        <v>11</v>
      </c>
      <c r="E61" s="82">
        <v>8000</v>
      </c>
      <c r="F61" s="82">
        <v>2900</v>
      </c>
      <c r="G61" s="82">
        <v>100</v>
      </c>
      <c r="H61" s="80">
        <f t="shared" si="0"/>
        <v>11000</v>
      </c>
    </row>
    <row r="62" spans="1:8">
      <c r="A62" s="112"/>
      <c r="B62" s="110"/>
      <c r="C62" s="110"/>
      <c r="D62" s="71" t="s">
        <v>12</v>
      </c>
      <c r="E62" s="82">
        <v>6566</v>
      </c>
      <c r="F62" s="82">
        <v>754</v>
      </c>
      <c r="G62" s="82">
        <v>8</v>
      </c>
      <c r="H62" s="80">
        <f t="shared" si="0"/>
        <v>7328</v>
      </c>
    </row>
    <row r="63" spans="1:8">
      <c r="A63" s="113"/>
      <c r="B63" s="111"/>
      <c r="C63" s="111"/>
      <c r="D63" s="73" t="s">
        <v>13</v>
      </c>
      <c r="E63" s="84">
        <f>E61-E62</f>
        <v>1434</v>
      </c>
      <c r="F63" s="84">
        <f>F61-F62</f>
        <v>2146</v>
      </c>
      <c r="G63" s="84">
        <f>G61-G62</f>
        <v>92</v>
      </c>
      <c r="H63" s="80">
        <f t="shared" si="0"/>
        <v>3672</v>
      </c>
    </row>
    <row r="64" spans="1:8">
      <c r="A64" s="114" t="s">
        <v>22</v>
      </c>
      <c r="B64" s="115"/>
      <c r="C64" s="116"/>
      <c r="D64" s="75" t="s">
        <v>11</v>
      </c>
      <c r="E64" s="76">
        <v>50648890</v>
      </c>
      <c r="F64" s="76">
        <v>14232176</v>
      </c>
      <c r="G64" s="76">
        <v>200100</v>
      </c>
      <c r="H64" s="80">
        <f t="shared" si="0"/>
        <v>65081166</v>
      </c>
    </row>
    <row r="65" spans="1:8">
      <c r="A65" s="117"/>
      <c r="B65" s="118"/>
      <c r="C65" s="119"/>
      <c r="D65" s="68" t="s">
        <v>12</v>
      </c>
      <c r="E65" s="77">
        <v>50647456</v>
      </c>
      <c r="F65" s="77">
        <v>14230030</v>
      </c>
      <c r="G65" s="77">
        <v>200008</v>
      </c>
      <c r="H65" s="80">
        <f t="shared" si="0"/>
        <v>65077494</v>
      </c>
    </row>
    <row r="66" spans="1:8">
      <c r="A66" s="120"/>
      <c r="B66" s="121"/>
      <c r="C66" s="122"/>
      <c r="D66" s="68" t="s">
        <v>13</v>
      </c>
      <c r="E66" s="77">
        <f>E64-E65</f>
        <v>1434</v>
      </c>
      <c r="F66" s="87">
        <f t="shared" ref="F66:G66" si="1">F64-F65</f>
        <v>2146</v>
      </c>
      <c r="G66" s="87">
        <f t="shared" si="1"/>
        <v>92</v>
      </c>
      <c r="H66" s="80">
        <f t="shared" si="0"/>
        <v>3672</v>
      </c>
    </row>
  </sheetData>
  <mergeCells count="60">
    <mergeCell ref="B1:G1"/>
    <mergeCell ref="B13:B24"/>
    <mergeCell ref="C22:C24"/>
    <mergeCell ref="A13:A27"/>
    <mergeCell ref="B25:C27"/>
    <mergeCell ref="A31:A33"/>
    <mergeCell ref="B31:B33"/>
    <mergeCell ref="C31:C33"/>
    <mergeCell ref="C46:C48"/>
    <mergeCell ref="A49:A51"/>
    <mergeCell ref="B49:B51"/>
    <mergeCell ref="C49:C51"/>
    <mergeCell ref="A40:A42"/>
    <mergeCell ref="B40:B42"/>
    <mergeCell ref="C16:C18"/>
    <mergeCell ref="C19:C21"/>
    <mergeCell ref="A28:A30"/>
    <mergeCell ref="B28:B30"/>
    <mergeCell ref="C28:C30"/>
    <mergeCell ref="A46:A48"/>
    <mergeCell ref="B46:B48"/>
    <mergeCell ref="A2:C2"/>
    <mergeCell ref="D2:D3"/>
    <mergeCell ref="E2:E3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52:A54"/>
    <mergeCell ref="B52:B54"/>
    <mergeCell ref="C52:C54"/>
    <mergeCell ref="A55:A57"/>
    <mergeCell ref="B55:B57"/>
    <mergeCell ref="C55:C57"/>
    <mergeCell ref="A64:C66"/>
    <mergeCell ref="A58:A60"/>
    <mergeCell ref="B58:B60"/>
    <mergeCell ref="C58:C60"/>
    <mergeCell ref="A61:A63"/>
    <mergeCell ref="B61:B63"/>
    <mergeCell ref="C61:C63"/>
    <mergeCell ref="H2:H3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F2:F3"/>
    <mergeCell ref="G2:G3"/>
    <mergeCell ref="C13:C15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11"/>
  <sheetViews>
    <sheetView tabSelected="1" topLeftCell="A97" workbookViewId="0">
      <selection activeCell="H115" sqref="H115"/>
    </sheetView>
  </sheetViews>
  <sheetFormatPr defaultRowHeight="16.5"/>
  <cols>
    <col min="1" max="1" width="5.125" customWidth="1"/>
    <col min="2" max="2" width="8.5" customWidth="1"/>
    <col min="3" max="3" width="8.75" customWidth="1"/>
    <col min="4" max="4" width="0.25" hidden="1" customWidth="1"/>
    <col min="5" max="5" width="7.375" customWidth="1"/>
    <col min="6" max="6" width="14.5" customWidth="1"/>
    <col min="7" max="7" width="13.5" customWidth="1"/>
    <col min="8" max="8" width="16.5" customWidth="1"/>
    <col min="9" max="9" width="12.5" customWidth="1"/>
    <col min="10" max="10" width="15.125" customWidth="1"/>
    <col min="11" max="11" width="10.125" customWidth="1"/>
  </cols>
  <sheetData>
    <row r="1" spans="1:10" s="1" customFormat="1" ht="48.75" customHeight="1">
      <c r="B1" s="138" t="s">
        <v>93</v>
      </c>
      <c r="C1" s="138"/>
      <c r="D1" s="138"/>
      <c r="E1" s="138"/>
      <c r="F1" s="138"/>
      <c r="G1" s="138"/>
      <c r="H1" s="138"/>
      <c r="I1" s="66" t="s">
        <v>49</v>
      </c>
    </row>
    <row r="2" spans="1:10">
      <c r="A2" s="123" t="s">
        <v>0</v>
      </c>
      <c r="B2" s="124"/>
      <c r="C2" s="124"/>
      <c r="D2" s="125"/>
      <c r="E2" s="107" t="s">
        <v>1</v>
      </c>
      <c r="F2" s="107" t="s">
        <v>23</v>
      </c>
      <c r="G2" s="107" t="s">
        <v>3</v>
      </c>
      <c r="H2" s="107" t="s">
        <v>4</v>
      </c>
      <c r="I2" s="107" t="s">
        <v>52</v>
      </c>
      <c r="J2" s="107" t="s">
        <v>5</v>
      </c>
    </row>
    <row r="3" spans="1:10" ht="22.5">
      <c r="A3" s="78" t="s">
        <v>6</v>
      </c>
      <c r="B3" s="78" t="s">
        <v>7</v>
      </c>
      <c r="C3" s="78" t="s">
        <v>8</v>
      </c>
      <c r="D3" s="78" t="s">
        <v>24</v>
      </c>
      <c r="E3" s="108"/>
      <c r="F3" s="108"/>
      <c r="G3" s="108"/>
      <c r="H3" s="108"/>
      <c r="I3" s="108"/>
      <c r="J3" s="108"/>
    </row>
    <row r="4" spans="1:10">
      <c r="A4" s="128" t="s">
        <v>25</v>
      </c>
      <c r="B4" s="128" t="s">
        <v>26</v>
      </c>
      <c r="C4" s="128" t="s">
        <v>27</v>
      </c>
      <c r="D4" s="128" t="s">
        <v>14</v>
      </c>
      <c r="E4" s="79" t="s">
        <v>11</v>
      </c>
      <c r="F4" s="80">
        <v>24791000</v>
      </c>
      <c r="G4" s="80">
        <v>0</v>
      </c>
      <c r="H4" s="80">
        <v>0</v>
      </c>
      <c r="I4" s="80">
        <v>0</v>
      </c>
      <c r="J4" s="80">
        <f>F4+G4+H4+I4</f>
        <v>24791000</v>
      </c>
    </row>
    <row r="5" spans="1:10">
      <c r="A5" s="129"/>
      <c r="B5" s="129"/>
      <c r="C5" s="129"/>
      <c r="D5" s="129"/>
      <c r="E5" s="81" t="s">
        <v>12</v>
      </c>
      <c r="F5" s="82">
        <v>24791000</v>
      </c>
      <c r="G5" s="82">
        <v>0</v>
      </c>
      <c r="H5" s="82">
        <v>0</v>
      </c>
      <c r="I5" s="82">
        <v>0</v>
      </c>
      <c r="J5" s="80">
        <f t="shared" ref="J5:J68" si="0">F5+G5+H5+I5</f>
        <v>24791000</v>
      </c>
    </row>
    <row r="6" spans="1:10">
      <c r="A6" s="129"/>
      <c r="B6" s="129"/>
      <c r="C6" s="130"/>
      <c r="D6" s="130"/>
      <c r="E6" s="81" t="s">
        <v>13</v>
      </c>
      <c r="F6" s="82">
        <v>0</v>
      </c>
      <c r="G6" s="82">
        <v>0</v>
      </c>
      <c r="H6" s="82">
        <v>0</v>
      </c>
      <c r="I6" s="82">
        <v>0</v>
      </c>
      <c r="J6" s="80">
        <f t="shared" si="0"/>
        <v>0</v>
      </c>
    </row>
    <row r="7" spans="1:10">
      <c r="A7" s="131"/>
      <c r="B7" s="131"/>
      <c r="C7" s="132" t="s">
        <v>28</v>
      </c>
      <c r="D7" s="128" t="s">
        <v>14</v>
      </c>
      <c r="E7" s="83" t="s">
        <v>11</v>
      </c>
      <c r="F7" s="84">
        <v>5066400</v>
      </c>
      <c r="G7" s="84">
        <v>4448140</v>
      </c>
      <c r="H7" s="84">
        <v>0</v>
      </c>
      <c r="I7" s="84">
        <v>0</v>
      </c>
      <c r="J7" s="80">
        <f t="shared" si="0"/>
        <v>9514540</v>
      </c>
    </row>
    <row r="8" spans="1:10">
      <c r="A8" s="131"/>
      <c r="B8" s="131"/>
      <c r="C8" s="133"/>
      <c r="D8" s="129"/>
      <c r="E8" s="81" t="s">
        <v>12</v>
      </c>
      <c r="F8" s="82">
        <v>5066400</v>
      </c>
      <c r="G8" s="82">
        <v>4448140</v>
      </c>
      <c r="H8" s="82">
        <v>0</v>
      </c>
      <c r="I8" s="82">
        <v>0</v>
      </c>
      <c r="J8" s="80">
        <f>F8+G8+H8+I8</f>
        <v>9514540</v>
      </c>
    </row>
    <row r="9" spans="1:10">
      <c r="A9" s="131"/>
      <c r="B9" s="131"/>
      <c r="C9" s="134"/>
      <c r="D9" s="130"/>
      <c r="E9" s="81" t="s">
        <v>13</v>
      </c>
      <c r="F9" s="82">
        <v>0</v>
      </c>
      <c r="G9" s="82">
        <f>G7-G8</f>
        <v>0</v>
      </c>
      <c r="H9" s="82">
        <v>0</v>
      </c>
      <c r="I9" s="82">
        <v>0</v>
      </c>
      <c r="J9" s="80">
        <f t="shared" si="0"/>
        <v>0</v>
      </c>
    </row>
    <row r="10" spans="1:10" ht="16.5" customHeight="1">
      <c r="A10" s="135"/>
      <c r="B10" s="135"/>
      <c r="C10" s="128" t="s">
        <v>53</v>
      </c>
      <c r="D10" s="128" t="s">
        <v>14</v>
      </c>
      <c r="E10" s="81" t="s">
        <v>11</v>
      </c>
      <c r="F10" s="82">
        <v>2488110</v>
      </c>
      <c r="G10" s="82">
        <v>370670</v>
      </c>
      <c r="H10" s="82">
        <v>0</v>
      </c>
      <c r="I10" s="82">
        <v>0</v>
      </c>
      <c r="J10" s="80">
        <f t="shared" si="0"/>
        <v>2858780</v>
      </c>
    </row>
    <row r="11" spans="1:10">
      <c r="A11" s="135"/>
      <c r="B11" s="135"/>
      <c r="C11" s="129"/>
      <c r="D11" s="129"/>
      <c r="E11" s="81" t="s">
        <v>12</v>
      </c>
      <c r="F11" s="82">
        <v>2484730</v>
      </c>
      <c r="G11" s="82">
        <v>370670</v>
      </c>
      <c r="H11" s="82">
        <v>0</v>
      </c>
      <c r="I11" s="82">
        <v>0</v>
      </c>
      <c r="J11" s="80">
        <f t="shared" si="0"/>
        <v>2855400</v>
      </c>
    </row>
    <row r="12" spans="1:10">
      <c r="A12" s="135"/>
      <c r="B12" s="135"/>
      <c r="C12" s="130"/>
      <c r="D12" s="130"/>
      <c r="E12" s="81" t="s">
        <v>13</v>
      </c>
      <c r="F12" s="82">
        <v>3380</v>
      </c>
      <c r="G12" s="82">
        <v>0</v>
      </c>
      <c r="H12" s="82">
        <v>0</v>
      </c>
      <c r="I12" s="82">
        <v>0</v>
      </c>
      <c r="J12" s="80">
        <f t="shared" si="0"/>
        <v>3380</v>
      </c>
    </row>
    <row r="13" spans="1:10" ht="16.5" customHeight="1">
      <c r="A13" s="131"/>
      <c r="B13" s="131"/>
      <c r="C13" s="132" t="s">
        <v>29</v>
      </c>
      <c r="D13" s="128" t="s">
        <v>14</v>
      </c>
      <c r="E13" s="83" t="s">
        <v>11</v>
      </c>
      <c r="F13" s="84">
        <v>2844120</v>
      </c>
      <c r="G13" s="84">
        <v>0</v>
      </c>
      <c r="H13" s="84">
        <v>0</v>
      </c>
      <c r="I13" s="84">
        <v>0</v>
      </c>
      <c r="J13" s="80">
        <f t="shared" si="0"/>
        <v>2844120</v>
      </c>
    </row>
    <row r="14" spans="1:10">
      <c r="A14" s="131"/>
      <c r="B14" s="131"/>
      <c r="C14" s="133"/>
      <c r="D14" s="129"/>
      <c r="E14" s="81" t="s">
        <v>12</v>
      </c>
      <c r="F14" s="82">
        <v>2844110</v>
      </c>
      <c r="G14" s="82">
        <v>0</v>
      </c>
      <c r="H14" s="82">
        <v>0</v>
      </c>
      <c r="I14" s="82">
        <v>0</v>
      </c>
      <c r="J14" s="80">
        <f t="shared" si="0"/>
        <v>2844110</v>
      </c>
    </row>
    <row r="15" spans="1:10">
      <c r="A15" s="131"/>
      <c r="B15" s="131"/>
      <c r="C15" s="134"/>
      <c r="D15" s="130"/>
      <c r="E15" s="81" t="s">
        <v>13</v>
      </c>
      <c r="F15" s="82">
        <v>10</v>
      </c>
      <c r="G15" s="82">
        <v>0</v>
      </c>
      <c r="H15" s="82">
        <v>0</v>
      </c>
      <c r="I15" s="82">
        <v>0</v>
      </c>
      <c r="J15" s="80">
        <f t="shared" si="0"/>
        <v>10</v>
      </c>
    </row>
    <row r="16" spans="1:10" ht="16.5" customHeight="1">
      <c r="A16" s="135"/>
      <c r="B16" s="135"/>
      <c r="C16" s="128" t="s">
        <v>30</v>
      </c>
      <c r="D16" s="128" t="s">
        <v>14</v>
      </c>
      <c r="E16" s="81" t="s">
        <v>11</v>
      </c>
      <c r="F16" s="82">
        <v>0</v>
      </c>
      <c r="G16" s="82">
        <v>0</v>
      </c>
      <c r="H16" s="82">
        <v>0</v>
      </c>
      <c r="I16" s="82">
        <v>0</v>
      </c>
      <c r="J16" s="80">
        <f t="shared" si="0"/>
        <v>0</v>
      </c>
    </row>
    <row r="17" spans="1:10">
      <c r="A17" s="135"/>
      <c r="B17" s="135"/>
      <c r="C17" s="129"/>
      <c r="D17" s="129"/>
      <c r="E17" s="81" t="s">
        <v>12</v>
      </c>
      <c r="F17" s="82">
        <v>0</v>
      </c>
      <c r="G17" s="82">
        <v>0</v>
      </c>
      <c r="H17" s="82">
        <v>0</v>
      </c>
      <c r="I17" s="82">
        <v>0</v>
      </c>
      <c r="J17" s="80">
        <f t="shared" si="0"/>
        <v>0</v>
      </c>
    </row>
    <row r="18" spans="1:10">
      <c r="A18" s="135"/>
      <c r="B18" s="135"/>
      <c r="C18" s="130"/>
      <c r="D18" s="130"/>
      <c r="E18" s="81" t="s">
        <v>13</v>
      </c>
      <c r="F18" s="82">
        <v>0</v>
      </c>
      <c r="G18" s="82">
        <v>0</v>
      </c>
      <c r="H18" s="82">
        <v>0</v>
      </c>
      <c r="I18" s="82">
        <v>0</v>
      </c>
      <c r="J18" s="80">
        <f t="shared" si="0"/>
        <v>0</v>
      </c>
    </row>
    <row r="19" spans="1:10">
      <c r="A19" s="131"/>
      <c r="B19" s="131"/>
      <c r="C19" s="132" t="s">
        <v>14</v>
      </c>
      <c r="D19" s="128" t="s">
        <v>14</v>
      </c>
      <c r="E19" s="83" t="s">
        <v>11</v>
      </c>
      <c r="F19" s="84">
        <v>35189630</v>
      </c>
      <c r="G19" s="84">
        <v>4818810</v>
      </c>
      <c r="H19" s="84">
        <v>0</v>
      </c>
      <c r="I19" s="84">
        <v>0</v>
      </c>
      <c r="J19" s="80">
        <f t="shared" si="0"/>
        <v>40008440</v>
      </c>
    </row>
    <row r="20" spans="1:10">
      <c r="A20" s="131"/>
      <c r="B20" s="131"/>
      <c r="C20" s="133"/>
      <c r="D20" s="129"/>
      <c r="E20" s="81" t="s">
        <v>12</v>
      </c>
      <c r="F20" s="82">
        <v>35186240</v>
      </c>
      <c r="G20" s="82">
        <v>4818810</v>
      </c>
      <c r="H20" s="82">
        <v>0</v>
      </c>
      <c r="I20" s="82">
        <v>0</v>
      </c>
      <c r="J20" s="80">
        <f t="shared" si="0"/>
        <v>40005050</v>
      </c>
    </row>
    <row r="21" spans="1:10">
      <c r="A21" s="131"/>
      <c r="B21" s="137"/>
      <c r="C21" s="134"/>
      <c r="D21" s="130"/>
      <c r="E21" s="81" t="s">
        <v>13</v>
      </c>
      <c r="F21" s="82">
        <v>3390</v>
      </c>
      <c r="G21" s="82">
        <v>0</v>
      </c>
      <c r="H21" s="82">
        <v>0</v>
      </c>
      <c r="I21" s="82">
        <v>0</v>
      </c>
      <c r="J21" s="80">
        <f t="shared" si="0"/>
        <v>3390</v>
      </c>
    </row>
    <row r="22" spans="1:10">
      <c r="A22" s="135"/>
      <c r="B22" s="128" t="s">
        <v>31</v>
      </c>
      <c r="C22" s="128" t="s">
        <v>32</v>
      </c>
      <c r="D22" s="128" t="s">
        <v>14</v>
      </c>
      <c r="E22" s="81" t="s">
        <v>11</v>
      </c>
      <c r="F22" s="82">
        <v>20000</v>
      </c>
      <c r="G22" s="82">
        <v>0</v>
      </c>
      <c r="H22" s="82">
        <v>0</v>
      </c>
      <c r="I22" s="82">
        <v>0</v>
      </c>
      <c r="J22" s="80">
        <f t="shared" si="0"/>
        <v>20000</v>
      </c>
    </row>
    <row r="23" spans="1:10">
      <c r="A23" s="135"/>
      <c r="B23" s="129"/>
      <c r="C23" s="129"/>
      <c r="D23" s="129"/>
      <c r="E23" s="81" t="s">
        <v>12</v>
      </c>
      <c r="F23" s="82">
        <v>20000</v>
      </c>
      <c r="G23" s="82">
        <v>0</v>
      </c>
      <c r="H23" s="82">
        <v>0</v>
      </c>
      <c r="I23" s="82">
        <v>0</v>
      </c>
      <c r="J23" s="80">
        <f t="shared" si="0"/>
        <v>20000</v>
      </c>
    </row>
    <row r="24" spans="1:10">
      <c r="A24" s="135"/>
      <c r="B24" s="129"/>
      <c r="C24" s="130"/>
      <c r="D24" s="130"/>
      <c r="E24" s="81" t="s">
        <v>13</v>
      </c>
      <c r="F24" s="82">
        <v>0</v>
      </c>
      <c r="G24" s="82">
        <v>0</v>
      </c>
      <c r="H24" s="82">
        <v>0</v>
      </c>
      <c r="I24" s="82">
        <v>0</v>
      </c>
      <c r="J24" s="80">
        <f t="shared" si="0"/>
        <v>0</v>
      </c>
    </row>
    <row r="25" spans="1:10">
      <c r="A25" s="131"/>
      <c r="B25" s="131"/>
      <c r="C25" s="132" t="s">
        <v>33</v>
      </c>
      <c r="D25" s="128" t="s">
        <v>14</v>
      </c>
      <c r="E25" s="83" t="s">
        <v>11</v>
      </c>
      <c r="F25" s="84">
        <v>50080</v>
      </c>
      <c r="G25" s="84">
        <v>0</v>
      </c>
      <c r="H25" s="84">
        <v>0</v>
      </c>
      <c r="I25" s="84">
        <v>0</v>
      </c>
      <c r="J25" s="80">
        <f t="shared" si="0"/>
        <v>50080</v>
      </c>
    </row>
    <row r="26" spans="1:10">
      <c r="A26" s="131"/>
      <c r="B26" s="131"/>
      <c r="C26" s="133"/>
      <c r="D26" s="129"/>
      <c r="E26" s="81" t="s">
        <v>12</v>
      </c>
      <c r="F26" s="82">
        <v>50080</v>
      </c>
      <c r="G26" s="82">
        <v>0</v>
      </c>
      <c r="H26" s="82">
        <v>0</v>
      </c>
      <c r="I26" s="82">
        <v>0</v>
      </c>
      <c r="J26" s="80">
        <f t="shared" si="0"/>
        <v>50080</v>
      </c>
    </row>
    <row r="27" spans="1:10">
      <c r="A27" s="131"/>
      <c r="B27" s="131"/>
      <c r="C27" s="134"/>
      <c r="D27" s="130"/>
      <c r="E27" s="81" t="s">
        <v>13</v>
      </c>
      <c r="F27" s="82">
        <v>0</v>
      </c>
      <c r="G27" s="82">
        <v>0</v>
      </c>
      <c r="H27" s="82">
        <v>0</v>
      </c>
      <c r="I27" s="82">
        <v>0</v>
      </c>
      <c r="J27" s="80">
        <f t="shared" si="0"/>
        <v>0</v>
      </c>
    </row>
    <row r="28" spans="1:10">
      <c r="A28" s="135"/>
      <c r="B28" s="135"/>
      <c r="C28" s="128" t="s">
        <v>14</v>
      </c>
      <c r="D28" s="128" t="s">
        <v>14</v>
      </c>
      <c r="E28" s="81" t="s">
        <v>11</v>
      </c>
      <c r="F28" s="82">
        <v>70080</v>
      </c>
      <c r="G28" s="82">
        <v>0</v>
      </c>
      <c r="H28" s="82">
        <v>0</v>
      </c>
      <c r="I28" s="82">
        <v>0</v>
      </c>
      <c r="J28" s="80">
        <f t="shared" si="0"/>
        <v>70080</v>
      </c>
    </row>
    <row r="29" spans="1:10">
      <c r="A29" s="135"/>
      <c r="B29" s="135"/>
      <c r="C29" s="129"/>
      <c r="D29" s="129"/>
      <c r="E29" s="81" t="s">
        <v>12</v>
      </c>
      <c r="F29" s="82">
        <v>70080</v>
      </c>
      <c r="G29" s="82">
        <v>0</v>
      </c>
      <c r="H29" s="82">
        <v>0</v>
      </c>
      <c r="I29" s="82">
        <v>0</v>
      </c>
      <c r="J29" s="80">
        <f t="shared" si="0"/>
        <v>70080</v>
      </c>
    </row>
    <row r="30" spans="1:10">
      <c r="A30" s="135"/>
      <c r="B30" s="136"/>
      <c r="C30" s="130"/>
      <c r="D30" s="130"/>
      <c r="E30" s="81" t="s">
        <v>13</v>
      </c>
      <c r="F30" s="82">
        <v>0</v>
      </c>
      <c r="G30" s="82">
        <v>0</v>
      </c>
      <c r="H30" s="82">
        <v>0</v>
      </c>
      <c r="I30" s="82">
        <v>0</v>
      </c>
      <c r="J30" s="80">
        <f t="shared" si="0"/>
        <v>0</v>
      </c>
    </row>
    <row r="31" spans="1:10" ht="16.5" customHeight="1">
      <c r="A31" s="131"/>
      <c r="B31" s="132" t="s">
        <v>34</v>
      </c>
      <c r="C31" s="132" t="s">
        <v>54</v>
      </c>
      <c r="D31" s="128" t="s">
        <v>14</v>
      </c>
      <c r="E31" s="83" t="s">
        <v>11</v>
      </c>
      <c r="F31" s="84">
        <v>0</v>
      </c>
      <c r="G31" s="84">
        <v>0</v>
      </c>
      <c r="H31" s="84">
        <v>0</v>
      </c>
      <c r="I31" s="84">
        <v>0</v>
      </c>
      <c r="J31" s="80">
        <f t="shared" si="0"/>
        <v>0</v>
      </c>
    </row>
    <row r="32" spans="1:10">
      <c r="A32" s="131"/>
      <c r="B32" s="133"/>
      <c r="C32" s="133"/>
      <c r="D32" s="129"/>
      <c r="E32" s="81" t="s">
        <v>12</v>
      </c>
      <c r="F32" s="82">
        <v>0</v>
      </c>
      <c r="G32" s="82">
        <v>0</v>
      </c>
      <c r="H32" s="82">
        <v>0</v>
      </c>
      <c r="I32" s="82">
        <v>0</v>
      </c>
      <c r="J32" s="80">
        <f t="shared" si="0"/>
        <v>0</v>
      </c>
    </row>
    <row r="33" spans="1:10">
      <c r="A33" s="131"/>
      <c r="B33" s="133"/>
      <c r="C33" s="134"/>
      <c r="D33" s="130"/>
      <c r="E33" s="81" t="s">
        <v>13</v>
      </c>
      <c r="F33" s="82">
        <v>0</v>
      </c>
      <c r="G33" s="82">
        <v>0</v>
      </c>
      <c r="H33" s="82">
        <v>0</v>
      </c>
      <c r="I33" s="82">
        <v>0</v>
      </c>
      <c r="J33" s="80">
        <f t="shared" si="0"/>
        <v>0</v>
      </c>
    </row>
    <row r="34" spans="1:10">
      <c r="A34" s="135"/>
      <c r="B34" s="135"/>
      <c r="C34" s="128" t="s">
        <v>35</v>
      </c>
      <c r="D34" s="128" t="s">
        <v>14</v>
      </c>
      <c r="E34" s="81" t="s">
        <v>11</v>
      </c>
      <c r="F34" s="82">
        <v>1208090</v>
      </c>
      <c r="G34" s="82">
        <v>793106</v>
      </c>
      <c r="H34" s="82">
        <v>0</v>
      </c>
      <c r="I34" s="82">
        <v>0</v>
      </c>
      <c r="J34" s="80">
        <f t="shared" si="0"/>
        <v>2001196</v>
      </c>
    </row>
    <row r="35" spans="1:10">
      <c r="A35" s="135"/>
      <c r="B35" s="135"/>
      <c r="C35" s="129"/>
      <c r="D35" s="129"/>
      <c r="E35" s="81" t="s">
        <v>12</v>
      </c>
      <c r="F35" s="82">
        <v>1208090</v>
      </c>
      <c r="G35" s="82">
        <v>793070</v>
      </c>
      <c r="H35" s="82">
        <v>0</v>
      </c>
      <c r="I35" s="82">
        <v>0</v>
      </c>
      <c r="J35" s="80">
        <f t="shared" si="0"/>
        <v>2001160</v>
      </c>
    </row>
    <row r="36" spans="1:10">
      <c r="A36" s="135"/>
      <c r="B36" s="135"/>
      <c r="C36" s="130"/>
      <c r="D36" s="130"/>
      <c r="E36" s="81" t="s">
        <v>13</v>
      </c>
      <c r="F36" s="82">
        <v>0</v>
      </c>
      <c r="G36" s="82">
        <v>36</v>
      </c>
      <c r="H36" s="82">
        <v>0</v>
      </c>
      <c r="I36" s="82">
        <v>0</v>
      </c>
      <c r="J36" s="80">
        <f t="shared" si="0"/>
        <v>36</v>
      </c>
    </row>
    <row r="37" spans="1:10">
      <c r="A37" s="131"/>
      <c r="B37" s="131"/>
      <c r="C37" s="132" t="s">
        <v>36</v>
      </c>
      <c r="D37" s="128" t="s">
        <v>14</v>
      </c>
      <c r="E37" s="83" t="s">
        <v>11</v>
      </c>
      <c r="F37" s="84">
        <v>2756000</v>
      </c>
      <c r="G37" s="84">
        <v>456690</v>
      </c>
      <c r="H37" s="84">
        <v>0</v>
      </c>
      <c r="I37" s="84">
        <v>0</v>
      </c>
      <c r="J37" s="80">
        <f t="shared" si="0"/>
        <v>3212690</v>
      </c>
    </row>
    <row r="38" spans="1:10">
      <c r="A38" s="131"/>
      <c r="B38" s="131"/>
      <c r="C38" s="133"/>
      <c r="D38" s="129"/>
      <c r="E38" s="81" t="s">
        <v>12</v>
      </c>
      <c r="F38" s="82">
        <v>2755940</v>
      </c>
      <c r="G38" s="82">
        <v>436110</v>
      </c>
      <c r="H38" s="82">
        <v>0</v>
      </c>
      <c r="I38" s="82">
        <v>0</v>
      </c>
      <c r="J38" s="80">
        <f t="shared" si="0"/>
        <v>3192050</v>
      </c>
    </row>
    <row r="39" spans="1:10">
      <c r="A39" s="131"/>
      <c r="B39" s="131"/>
      <c r="C39" s="134"/>
      <c r="D39" s="130"/>
      <c r="E39" s="81" t="s">
        <v>13</v>
      </c>
      <c r="F39" s="82">
        <v>60</v>
      </c>
      <c r="G39" s="82">
        <v>20580</v>
      </c>
      <c r="H39" s="82">
        <v>0</v>
      </c>
      <c r="I39" s="82">
        <v>0</v>
      </c>
      <c r="J39" s="80">
        <f t="shared" si="0"/>
        <v>20640</v>
      </c>
    </row>
    <row r="40" spans="1:10">
      <c r="A40" s="135"/>
      <c r="B40" s="135"/>
      <c r="C40" s="128" t="s">
        <v>37</v>
      </c>
      <c r="D40" s="128" t="s">
        <v>14</v>
      </c>
      <c r="E40" s="81" t="s">
        <v>11</v>
      </c>
      <c r="F40" s="82">
        <v>335960</v>
      </c>
      <c r="G40" s="82">
        <v>0</v>
      </c>
      <c r="H40" s="82">
        <v>0</v>
      </c>
      <c r="I40" s="82">
        <v>0</v>
      </c>
      <c r="J40" s="80">
        <f t="shared" si="0"/>
        <v>335960</v>
      </c>
    </row>
    <row r="41" spans="1:10">
      <c r="A41" s="135"/>
      <c r="B41" s="135"/>
      <c r="C41" s="129"/>
      <c r="D41" s="129"/>
      <c r="E41" s="81" t="s">
        <v>12</v>
      </c>
      <c r="F41" s="82">
        <v>335960</v>
      </c>
      <c r="G41" s="82">
        <v>0</v>
      </c>
      <c r="H41" s="82">
        <v>0</v>
      </c>
      <c r="I41" s="82">
        <v>0</v>
      </c>
      <c r="J41" s="80">
        <f t="shared" si="0"/>
        <v>335960</v>
      </c>
    </row>
    <row r="42" spans="1:10">
      <c r="A42" s="135"/>
      <c r="B42" s="135"/>
      <c r="C42" s="130"/>
      <c r="D42" s="130"/>
      <c r="E42" s="81" t="s">
        <v>13</v>
      </c>
      <c r="F42" s="82">
        <v>0</v>
      </c>
      <c r="G42" s="82">
        <v>0</v>
      </c>
      <c r="H42" s="82">
        <v>0</v>
      </c>
      <c r="I42" s="82">
        <v>0</v>
      </c>
      <c r="J42" s="80">
        <f t="shared" si="0"/>
        <v>0</v>
      </c>
    </row>
    <row r="43" spans="1:10">
      <c r="A43" s="131"/>
      <c r="B43" s="131"/>
      <c r="C43" s="132" t="s">
        <v>55</v>
      </c>
      <c r="D43" s="128" t="s">
        <v>14</v>
      </c>
      <c r="E43" s="83" t="s">
        <v>11</v>
      </c>
      <c r="F43" s="84">
        <v>0</v>
      </c>
      <c r="G43" s="84">
        <v>0</v>
      </c>
      <c r="H43" s="84">
        <v>0</v>
      </c>
      <c r="I43" s="84">
        <v>0</v>
      </c>
      <c r="J43" s="80">
        <f t="shared" si="0"/>
        <v>0</v>
      </c>
    </row>
    <row r="44" spans="1:10">
      <c r="A44" s="131"/>
      <c r="B44" s="131"/>
      <c r="C44" s="133"/>
      <c r="D44" s="129"/>
      <c r="E44" s="81" t="s">
        <v>12</v>
      </c>
      <c r="F44" s="82">
        <v>0</v>
      </c>
      <c r="G44" s="82">
        <v>0</v>
      </c>
      <c r="H44" s="82">
        <v>0</v>
      </c>
      <c r="I44" s="82">
        <v>0</v>
      </c>
      <c r="J44" s="80">
        <f t="shared" si="0"/>
        <v>0</v>
      </c>
    </row>
    <row r="45" spans="1:10">
      <c r="A45" s="131"/>
      <c r="B45" s="131"/>
      <c r="C45" s="134"/>
      <c r="D45" s="130"/>
      <c r="E45" s="81" t="s">
        <v>13</v>
      </c>
      <c r="F45" s="82">
        <v>0</v>
      </c>
      <c r="G45" s="82">
        <v>0</v>
      </c>
      <c r="H45" s="82">
        <v>0</v>
      </c>
      <c r="I45" s="82">
        <v>0</v>
      </c>
      <c r="J45" s="80">
        <f t="shared" si="0"/>
        <v>0</v>
      </c>
    </row>
    <row r="46" spans="1:10" ht="16.5" customHeight="1">
      <c r="A46" s="135"/>
      <c r="B46" s="135"/>
      <c r="C46" s="128" t="s">
        <v>46</v>
      </c>
      <c r="D46" s="128" t="s">
        <v>14</v>
      </c>
      <c r="E46" s="81" t="s">
        <v>11</v>
      </c>
      <c r="F46" s="82">
        <v>0</v>
      </c>
      <c r="G46" s="82">
        <v>0</v>
      </c>
      <c r="H46" s="82">
        <v>0</v>
      </c>
      <c r="I46" s="82">
        <v>0</v>
      </c>
      <c r="J46" s="80">
        <f t="shared" si="0"/>
        <v>0</v>
      </c>
    </row>
    <row r="47" spans="1:10">
      <c r="A47" s="135"/>
      <c r="B47" s="135"/>
      <c r="C47" s="129"/>
      <c r="D47" s="129"/>
      <c r="E47" s="81" t="s">
        <v>12</v>
      </c>
      <c r="F47" s="82">
        <v>0</v>
      </c>
      <c r="G47" s="82">
        <v>0</v>
      </c>
      <c r="H47" s="82">
        <v>0</v>
      </c>
      <c r="I47" s="82">
        <v>0</v>
      </c>
      <c r="J47" s="80">
        <f t="shared" si="0"/>
        <v>0</v>
      </c>
    </row>
    <row r="48" spans="1:10">
      <c r="A48" s="135"/>
      <c r="B48" s="135"/>
      <c r="C48" s="130"/>
      <c r="D48" s="130"/>
      <c r="E48" s="81" t="s">
        <v>13</v>
      </c>
      <c r="F48" s="82">
        <v>0</v>
      </c>
      <c r="G48" s="82">
        <v>0</v>
      </c>
      <c r="H48" s="82">
        <v>0</v>
      </c>
      <c r="I48" s="82">
        <v>0</v>
      </c>
      <c r="J48" s="80">
        <f t="shared" si="0"/>
        <v>0</v>
      </c>
    </row>
    <row r="49" spans="1:10">
      <c r="A49" s="131"/>
      <c r="B49" s="131"/>
      <c r="C49" s="132" t="s">
        <v>14</v>
      </c>
      <c r="D49" s="128" t="s">
        <v>14</v>
      </c>
      <c r="E49" s="83" t="s">
        <v>11</v>
      </c>
      <c r="F49" s="84">
        <v>4300050</v>
      </c>
      <c r="G49" s="84">
        <v>1249796</v>
      </c>
      <c r="H49" s="84">
        <v>0</v>
      </c>
      <c r="I49" s="84">
        <v>0</v>
      </c>
      <c r="J49" s="80">
        <f t="shared" si="0"/>
        <v>5549846</v>
      </c>
    </row>
    <row r="50" spans="1:10">
      <c r="A50" s="131"/>
      <c r="B50" s="131"/>
      <c r="C50" s="133"/>
      <c r="D50" s="129"/>
      <c r="E50" s="81" t="s">
        <v>12</v>
      </c>
      <c r="F50" s="82">
        <v>4299990</v>
      </c>
      <c r="G50" s="82">
        <v>1229180</v>
      </c>
      <c r="H50" s="82">
        <v>0</v>
      </c>
      <c r="I50" s="82">
        <v>0</v>
      </c>
      <c r="J50" s="80">
        <f t="shared" si="0"/>
        <v>5529170</v>
      </c>
    </row>
    <row r="51" spans="1:10">
      <c r="A51" s="131"/>
      <c r="B51" s="137"/>
      <c r="C51" s="134"/>
      <c r="D51" s="130"/>
      <c r="E51" s="81" t="s">
        <v>13</v>
      </c>
      <c r="F51" s="82">
        <v>60</v>
      </c>
      <c r="G51" s="82">
        <v>20616</v>
      </c>
      <c r="H51" s="82">
        <v>0</v>
      </c>
      <c r="I51" s="82">
        <v>0</v>
      </c>
      <c r="J51" s="80">
        <f t="shared" si="0"/>
        <v>20676</v>
      </c>
    </row>
    <row r="52" spans="1:10">
      <c r="A52" s="135"/>
      <c r="B52" s="128" t="s">
        <v>14</v>
      </c>
      <c r="C52" s="128" t="s">
        <v>14</v>
      </c>
      <c r="D52" s="128" t="s">
        <v>14</v>
      </c>
      <c r="E52" s="81" t="s">
        <v>11</v>
      </c>
      <c r="F52" s="82">
        <v>39559760</v>
      </c>
      <c r="G52" s="82">
        <v>6068606</v>
      </c>
      <c r="H52" s="82">
        <v>0</v>
      </c>
      <c r="I52" s="82">
        <v>0</v>
      </c>
      <c r="J52" s="80">
        <f t="shared" si="0"/>
        <v>45628366</v>
      </c>
    </row>
    <row r="53" spans="1:10">
      <c r="A53" s="135"/>
      <c r="B53" s="129"/>
      <c r="C53" s="129"/>
      <c r="D53" s="129"/>
      <c r="E53" s="81" t="s">
        <v>12</v>
      </c>
      <c r="F53" s="82">
        <v>39556310</v>
      </c>
      <c r="G53" s="82">
        <v>6047990</v>
      </c>
      <c r="H53" s="82">
        <v>0</v>
      </c>
      <c r="I53" s="82">
        <v>0</v>
      </c>
      <c r="J53" s="80">
        <f t="shared" si="0"/>
        <v>45604300</v>
      </c>
    </row>
    <row r="54" spans="1:10">
      <c r="A54" s="136"/>
      <c r="B54" s="130"/>
      <c r="C54" s="130"/>
      <c r="D54" s="130"/>
      <c r="E54" s="81" t="s">
        <v>13</v>
      </c>
      <c r="F54" s="82">
        <v>3450</v>
      </c>
      <c r="G54" s="82">
        <v>20616</v>
      </c>
      <c r="H54" s="82">
        <v>0</v>
      </c>
      <c r="I54" s="82">
        <v>0</v>
      </c>
      <c r="J54" s="80">
        <f t="shared" si="0"/>
        <v>24066</v>
      </c>
    </row>
    <row r="55" spans="1:10">
      <c r="A55" s="132" t="s">
        <v>38</v>
      </c>
      <c r="B55" s="132" t="s">
        <v>39</v>
      </c>
      <c r="C55" s="132" t="s">
        <v>40</v>
      </c>
      <c r="D55" s="128" t="s">
        <v>14</v>
      </c>
      <c r="E55" s="83" t="s">
        <v>11</v>
      </c>
      <c r="F55" s="84">
        <v>1394000</v>
      </c>
      <c r="G55" s="84">
        <v>0</v>
      </c>
      <c r="H55" s="84">
        <v>0</v>
      </c>
      <c r="I55" s="84">
        <v>0</v>
      </c>
      <c r="J55" s="80">
        <f t="shared" si="0"/>
        <v>1394000</v>
      </c>
    </row>
    <row r="56" spans="1:10">
      <c r="A56" s="133"/>
      <c r="B56" s="133"/>
      <c r="C56" s="133"/>
      <c r="D56" s="129"/>
      <c r="E56" s="81" t="s">
        <v>12</v>
      </c>
      <c r="F56" s="82">
        <v>1394000</v>
      </c>
      <c r="G56" s="82">
        <v>0</v>
      </c>
      <c r="H56" s="82">
        <v>0</v>
      </c>
      <c r="I56" s="82">
        <v>0</v>
      </c>
      <c r="J56" s="80">
        <f t="shared" si="0"/>
        <v>1394000</v>
      </c>
    </row>
    <row r="57" spans="1:10">
      <c r="A57" s="133"/>
      <c r="B57" s="133"/>
      <c r="C57" s="134"/>
      <c r="D57" s="130"/>
      <c r="E57" s="81" t="s">
        <v>13</v>
      </c>
      <c r="F57" s="82">
        <v>0</v>
      </c>
      <c r="G57" s="82">
        <v>0</v>
      </c>
      <c r="H57" s="82">
        <v>0</v>
      </c>
      <c r="I57" s="82">
        <v>0</v>
      </c>
      <c r="J57" s="80">
        <f t="shared" si="0"/>
        <v>0</v>
      </c>
    </row>
    <row r="58" spans="1:10" ht="16.5" customHeight="1">
      <c r="A58" s="135"/>
      <c r="B58" s="135"/>
      <c r="C58" s="128" t="s">
        <v>94</v>
      </c>
      <c r="D58" s="128" t="s">
        <v>14</v>
      </c>
      <c r="E58" s="81" t="s">
        <v>11</v>
      </c>
      <c r="F58" s="82">
        <v>1804000</v>
      </c>
      <c r="G58" s="82">
        <v>310000</v>
      </c>
      <c r="H58" s="82">
        <v>0</v>
      </c>
      <c r="I58" s="82">
        <v>0</v>
      </c>
      <c r="J58" s="80">
        <f t="shared" si="0"/>
        <v>2114000</v>
      </c>
    </row>
    <row r="59" spans="1:10">
      <c r="A59" s="135"/>
      <c r="B59" s="135"/>
      <c r="C59" s="129"/>
      <c r="D59" s="129"/>
      <c r="E59" s="81" t="s">
        <v>12</v>
      </c>
      <c r="F59" s="82">
        <v>1804000</v>
      </c>
      <c r="G59" s="82">
        <v>310000</v>
      </c>
      <c r="H59" s="82">
        <v>0</v>
      </c>
      <c r="I59" s="82">
        <v>0</v>
      </c>
      <c r="J59" s="80">
        <f t="shared" si="0"/>
        <v>2114000</v>
      </c>
    </row>
    <row r="60" spans="1:10">
      <c r="A60" s="135"/>
      <c r="B60" s="136"/>
      <c r="C60" s="130"/>
      <c r="D60" s="130"/>
      <c r="E60" s="81" t="s">
        <v>13</v>
      </c>
      <c r="F60" s="82">
        <v>0</v>
      </c>
      <c r="G60" s="82">
        <v>0</v>
      </c>
      <c r="H60" s="82">
        <v>0</v>
      </c>
      <c r="I60" s="82">
        <v>0</v>
      </c>
      <c r="J60" s="80">
        <f t="shared" si="0"/>
        <v>0</v>
      </c>
    </row>
    <row r="61" spans="1:10">
      <c r="A61" s="131"/>
      <c r="B61" s="132" t="s">
        <v>14</v>
      </c>
      <c r="C61" s="132" t="s">
        <v>14</v>
      </c>
      <c r="D61" s="128" t="s">
        <v>14</v>
      </c>
      <c r="E61" s="83" t="s">
        <v>11</v>
      </c>
      <c r="F61" s="84">
        <v>3198000</v>
      </c>
      <c r="G61" s="84">
        <v>310000</v>
      </c>
      <c r="H61" s="84">
        <v>0</v>
      </c>
      <c r="I61" s="84">
        <v>0</v>
      </c>
      <c r="J61" s="80">
        <f t="shared" si="0"/>
        <v>3508000</v>
      </c>
    </row>
    <row r="62" spans="1:10">
      <c r="A62" s="131"/>
      <c r="B62" s="133"/>
      <c r="C62" s="133"/>
      <c r="D62" s="129"/>
      <c r="E62" s="81" t="s">
        <v>12</v>
      </c>
      <c r="F62" s="82">
        <v>3198000</v>
      </c>
      <c r="G62" s="82">
        <v>310000</v>
      </c>
      <c r="H62" s="82">
        <v>0</v>
      </c>
      <c r="I62" s="82">
        <v>0</v>
      </c>
      <c r="J62" s="80">
        <f t="shared" si="0"/>
        <v>3508000</v>
      </c>
    </row>
    <row r="63" spans="1:10">
      <c r="A63" s="137"/>
      <c r="B63" s="134"/>
      <c r="C63" s="134"/>
      <c r="D63" s="130"/>
      <c r="E63" s="81" t="s">
        <v>13</v>
      </c>
      <c r="F63" s="82">
        <v>0</v>
      </c>
      <c r="G63" s="82">
        <v>0</v>
      </c>
      <c r="H63" s="82">
        <v>0</v>
      </c>
      <c r="I63" s="82">
        <v>0</v>
      </c>
      <c r="J63" s="80">
        <f t="shared" si="0"/>
        <v>0</v>
      </c>
    </row>
    <row r="64" spans="1:10">
      <c r="A64" s="128" t="s">
        <v>41</v>
      </c>
      <c r="B64" s="128" t="s">
        <v>34</v>
      </c>
      <c r="C64" s="128" t="s">
        <v>42</v>
      </c>
      <c r="D64" s="128" t="s">
        <v>14</v>
      </c>
      <c r="E64" s="81" t="s">
        <v>11</v>
      </c>
      <c r="F64" s="82">
        <v>7027880</v>
      </c>
      <c r="G64" s="82">
        <v>4141510</v>
      </c>
      <c r="H64" s="82">
        <v>0</v>
      </c>
      <c r="I64" s="82">
        <v>0</v>
      </c>
      <c r="J64" s="80">
        <f t="shared" si="0"/>
        <v>11169390</v>
      </c>
    </row>
    <row r="65" spans="1:10">
      <c r="A65" s="129"/>
      <c r="B65" s="129"/>
      <c r="C65" s="129"/>
      <c r="D65" s="129"/>
      <c r="E65" s="81" t="s">
        <v>12</v>
      </c>
      <c r="F65" s="82">
        <v>7023360</v>
      </c>
      <c r="G65" s="82">
        <v>4139800</v>
      </c>
      <c r="H65" s="82">
        <v>0</v>
      </c>
      <c r="I65" s="82">
        <v>0</v>
      </c>
      <c r="J65" s="80">
        <f t="shared" si="0"/>
        <v>11163160</v>
      </c>
    </row>
    <row r="66" spans="1:10">
      <c r="A66" s="129"/>
      <c r="B66" s="129"/>
      <c r="C66" s="130"/>
      <c r="D66" s="130"/>
      <c r="E66" s="81" t="s">
        <v>13</v>
      </c>
      <c r="F66" s="82">
        <v>4520</v>
      </c>
      <c r="G66" s="82">
        <v>1710</v>
      </c>
      <c r="H66" s="82">
        <v>0</v>
      </c>
      <c r="I66" s="82">
        <v>0</v>
      </c>
      <c r="J66" s="80">
        <f t="shared" si="0"/>
        <v>6230</v>
      </c>
    </row>
    <row r="67" spans="1:10">
      <c r="A67" s="131"/>
      <c r="B67" s="131"/>
      <c r="C67" s="132" t="s">
        <v>43</v>
      </c>
      <c r="D67" s="128" t="s">
        <v>14</v>
      </c>
      <c r="E67" s="83" t="s">
        <v>11</v>
      </c>
      <c r="F67" s="84">
        <v>590810</v>
      </c>
      <c r="G67" s="84">
        <v>30010</v>
      </c>
      <c r="H67" s="84">
        <v>0</v>
      </c>
      <c r="I67" s="84">
        <v>0</v>
      </c>
      <c r="J67" s="80">
        <f t="shared" si="0"/>
        <v>620820</v>
      </c>
    </row>
    <row r="68" spans="1:10">
      <c r="A68" s="131"/>
      <c r="B68" s="131"/>
      <c r="C68" s="133"/>
      <c r="D68" s="129"/>
      <c r="E68" s="81" t="s">
        <v>12</v>
      </c>
      <c r="F68" s="82">
        <v>590780</v>
      </c>
      <c r="G68" s="82">
        <v>30000</v>
      </c>
      <c r="H68" s="82">
        <v>0</v>
      </c>
      <c r="I68" s="82">
        <v>0</v>
      </c>
      <c r="J68" s="80">
        <f t="shared" si="0"/>
        <v>620780</v>
      </c>
    </row>
    <row r="69" spans="1:10">
      <c r="A69" s="131"/>
      <c r="B69" s="131"/>
      <c r="C69" s="134"/>
      <c r="D69" s="130"/>
      <c r="E69" s="81" t="s">
        <v>13</v>
      </c>
      <c r="F69" s="82">
        <v>30</v>
      </c>
      <c r="G69" s="82">
        <v>10</v>
      </c>
      <c r="H69" s="82">
        <v>0</v>
      </c>
      <c r="I69" s="82">
        <v>0</v>
      </c>
      <c r="J69" s="80">
        <f t="shared" ref="J69:J111" si="1">F69+G69+H69+I69</f>
        <v>40</v>
      </c>
    </row>
    <row r="70" spans="1:10">
      <c r="A70" s="135"/>
      <c r="B70" s="135"/>
      <c r="C70" s="128" t="s">
        <v>44</v>
      </c>
      <c r="D70" s="128" t="s">
        <v>14</v>
      </c>
      <c r="E70" s="81" t="s">
        <v>11</v>
      </c>
      <c r="F70" s="82">
        <v>0</v>
      </c>
      <c r="G70" s="82">
        <v>125000</v>
      </c>
      <c r="H70" s="82">
        <v>0</v>
      </c>
      <c r="I70" s="82">
        <v>0</v>
      </c>
      <c r="J70" s="80">
        <f t="shared" si="1"/>
        <v>125000</v>
      </c>
    </row>
    <row r="71" spans="1:10">
      <c r="A71" s="135"/>
      <c r="B71" s="135"/>
      <c r="C71" s="129"/>
      <c r="D71" s="129"/>
      <c r="E71" s="81" t="s">
        <v>12</v>
      </c>
      <c r="F71" s="82">
        <v>0</v>
      </c>
      <c r="G71" s="82">
        <v>125000</v>
      </c>
      <c r="H71" s="82">
        <v>0</v>
      </c>
      <c r="I71" s="82">
        <v>0</v>
      </c>
      <c r="J71" s="80">
        <f t="shared" si="1"/>
        <v>125000</v>
      </c>
    </row>
    <row r="72" spans="1:10">
      <c r="A72" s="135"/>
      <c r="B72" s="135"/>
      <c r="C72" s="130"/>
      <c r="D72" s="130"/>
      <c r="E72" s="81" t="s">
        <v>13</v>
      </c>
      <c r="F72" s="82">
        <v>0</v>
      </c>
      <c r="G72" s="82">
        <v>0</v>
      </c>
      <c r="H72" s="82">
        <v>0</v>
      </c>
      <c r="I72" s="82">
        <v>0</v>
      </c>
      <c r="J72" s="80">
        <f t="shared" si="1"/>
        <v>0</v>
      </c>
    </row>
    <row r="73" spans="1:10" ht="16.5" customHeight="1">
      <c r="A73" s="131"/>
      <c r="B73" s="131"/>
      <c r="C73" s="132" t="s">
        <v>45</v>
      </c>
      <c r="D73" s="128" t="s">
        <v>14</v>
      </c>
      <c r="E73" s="83" t="s">
        <v>11</v>
      </c>
      <c r="F73" s="84">
        <v>200000</v>
      </c>
      <c r="G73" s="84">
        <v>37100</v>
      </c>
      <c r="H73" s="84">
        <v>0</v>
      </c>
      <c r="I73" s="84">
        <v>0</v>
      </c>
      <c r="J73" s="80">
        <f t="shared" si="1"/>
        <v>237100</v>
      </c>
    </row>
    <row r="74" spans="1:10">
      <c r="A74" s="131"/>
      <c r="B74" s="131"/>
      <c r="C74" s="133"/>
      <c r="D74" s="129"/>
      <c r="E74" s="81" t="s">
        <v>12</v>
      </c>
      <c r="F74" s="82">
        <v>200000</v>
      </c>
      <c r="G74" s="82">
        <v>37100</v>
      </c>
      <c r="H74" s="82">
        <v>0</v>
      </c>
      <c r="I74" s="82">
        <v>0</v>
      </c>
      <c r="J74" s="80">
        <f t="shared" si="1"/>
        <v>237100</v>
      </c>
    </row>
    <row r="75" spans="1:10">
      <c r="A75" s="131"/>
      <c r="B75" s="131"/>
      <c r="C75" s="134"/>
      <c r="D75" s="130"/>
      <c r="E75" s="81" t="s">
        <v>13</v>
      </c>
      <c r="F75" s="82">
        <v>0</v>
      </c>
      <c r="G75" s="82">
        <v>0</v>
      </c>
      <c r="H75" s="82">
        <v>0</v>
      </c>
      <c r="I75" s="82">
        <v>0</v>
      </c>
      <c r="J75" s="80">
        <f t="shared" si="1"/>
        <v>0</v>
      </c>
    </row>
    <row r="76" spans="1:10">
      <c r="A76" s="135"/>
      <c r="B76" s="135"/>
      <c r="C76" s="128" t="s">
        <v>46</v>
      </c>
      <c r="D76" s="128" t="s">
        <v>14</v>
      </c>
      <c r="E76" s="81" t="s">
        <v>11</v>
      </c>
      <c r="F76" s="82">
        <v>65550</v>
      </c>
      <c r="G76" s="82">
        <v>0</v>
      </c>
      <c r="H76" s="82">
        <v>0</v>
      </c>
      <c r="I76" s="82">
        <v>0</v>
      </c>
      <c r="J76" s="80">
        <f t="shared" si="1"/>
        <v>65550</v>
      </c>
    </row>
    <row r="77" spans="1:10">
      <c r="A77" s="135"/>
      <c r="B77" s="135"/>
      <c r="C77" s="129"/>
      <c r="D77" s="129"/>
      <c r="E77" s="81" t="s">
        <v>12</v>
      </c>
      <c r="F77" s="82">
        <v>65550</v>
      </c>
      <c r="G77" s="82">
        <v>0</v>
      </c>
      <c r="H77" s="82">
        <v>0</v>
      </c>
      <c r="I77" s="82">
        <v>0</v>
      </c>
      <c r="J77" s="80">
        <f t="shared" si="1"/>
        <v>65550</v>
      </c>
    </row>
    <row r="78" spans="1:10">
      <c r="A78" s="135"/>
      <c r="B78" s="135"/>
      <c r="C78" s="130"/>
      <c r="D78" s="130"/>
      <c r="E78" s="81" t="s">
        <v>13</v>
      </c>
      <c r="F78" s="82">
        <v>0</v>
      </c>
      <c r="G78" s="82">
        <v>0</v>
      </c>
      <c r="H78" s="82">
        <v>0</v>
      </c>
      <c r="I78" s="82">
        <v>0</v>
      </c>
      <c r="J78" s="80">
        <f t="shared" si="1"/>
        <v>0</v>
      </c>
    </row>
    <row r="79" spans="1:10">
      <c r="A79" s="131"/>
      <c r="B79" s="131"/>
      <c r="C79" s="132" t="s">
        <v>14</v>
      </c>
      <c r="D79" s="128" t="s">
        <v>14</v>
      </c>
      <c r="E79" s="83" t="s">
        <v>11</v>
      </c>
      <c r="F79" s="84">
        <v>7884240</v>
      </c>
      <c r="G79" s="84">
        <v>4333620</v>
      </c>
      <c r="H79" s="84">
        <v>0</v>
      </c>
      <c r="I79" s="84">
        <v>0</v>
      </c>
      <c r="J79" s="80">
        <f t="shared" si="1"/>
        <v>12217860</v>
      </c>
    </row>
    <row r="80" spans="1:10">
      <c r="A80" s="131"/>
      <c r="B80" s="131"/>
      <c r="C80" s="133"/>
      <c r="D80" s="129"/>
      <c r="E80" s="81" t="s">
        <v>12</v>
      </c>
      <c r="F80" s="82">
        <v>7879690</v>
      </c>
      <c r="G80" s="82">
        <v>4331900</v>
      </c>
      <c r="H80" s="82">
        <v>0</v>
      </c>
      <c r="I80" s="82">
        <v>0</v>
      </c>
      <c r="J80" s="80">
        <f t="shared" si="1"/>
        <v>12211590</v>
      </c>
    </row>
    <row r="81" spans="1:10">
      <c r="A81" s="131"/>
      <c r="B81" s="137"/>
      <c r="C81" s="134"/>
      <c r="D81" s="130"/>
      <c r="E81" s="81" t="s">
        <v>13</v>
      </c>
      <c r="F81" s="82">
        <v>4550</v>
      </c>
      <c r="G81" s="82">
        <v>1720</v>
      </c>
      <c r="H81" s="82">
        <v>0</v>
      </c>
      <c r="I81" s="82">
        <v>0</v>
      </c>
      <c r="J81" s="80">
        <f t="shared" si="1"/>
        <v>6270</v>
      </c>
    </row>
    <row r="82" spans="1:10" ht="16.5" customHeight="1">
      <c r="A82" s="135"/>
      <c r="B82" s="128" t="s">
        <v>41</v>
      </c>
      <c r="C82" s="128" t="s">
        <v>56</v>
      </c>
      <c r="D82" s="128" t="s">
        <v>14</v>
      </c>
      <c r="E82" s="81" t="s">
        <v>11</v>
      </c>
      <c r="F82" s="82">
        <v>0</v>
      </c>
      <c r="G82" s="82">
        <v>3519950</v>
      </c>
      <c r="H82" s="82">
        <v>200100</v>
      </c>
      <c r="I82" s="82">
        <v>0</v>
      </c>
      <c r="J82" s="80">
        <f t="shared" si="1"/>
        <v>3720050</v>
      </c>
    </row>
    <row r="83" spans="1:10">
      <c r="A83" s="135"/>
      <c r="B83" s="129"/>
      <c r="C83" s="129"/>
      <c r="D83" s="129"/>
      <c r="E83" s="81" t="s">
        <v>12</v>
      </c>
      <c r="F83" s="82">
        <v>0</v>
      </c>
      <c r="G83" s="82">
        <v>3519850</v>
      </c>
      <c r="H83" s="82">
        <v>184000</v>
      </c>
      <c r="I83" s="82">
        <v>0</v>
      </c>
      <c r="J83" s="80">
        <f t="shared" si="1"/>
        <v>3703850</v>
      </c>
    </row>
    <row r="84" spans="1:10">
      <c r="A84" s="135"/>
      <c r="B84" s="129"/>
      <c r="C84" s="130"/>
      <c r="D84" s="130"/>
      <c r="E84" s="81" t="s">
        <v>13</v>
      </c>
      <c r="F84" s="82">
        <v>0</v>
      </c>
      <c r="G84" s="82">
        <v>100</v>
      </c>
      <c r="H84" s="82">
        <v>16100</v>
      </c>
      <c r="I84" s="82">
        <v>0</v>
      </c>
      <c r="J84" s="80">
        <f t="shared" si="1"/>
        <v>16200</v>
      </c>
    </row>
    <row r="85" spans="1:10">
      <c r="A85" s="131"/>
      <c r="B85" s="131"/>
      <c r="C85" s="132" t="s">
        <v>14</v>
      </c>
      <c r="D85" s="128" t="s">
        <v>14</v>
      </c>
      <c r="E85" s="83" t="s">
        <v>11</v>
      </c>
      <c r="F85" s="84">
        <v>0</v>
      </c>
      <c r="G85" s="84">
        <v>3519950</v>
      </c>
      <c r="H85" s="84">
        <v>200100</v>
      </c>
      <c r="I85" s="84">
        <v>0</v>
      </c>
      <c r="J85" s="80">
        <f t="shared" si="1"/>
        <v>3720050</v>
      </c>
    </row>
    <row r="86" spans="1:10">
      <c r="A86" s="131"/>
      <c r="B86" s="131"/>
      <c r="C86" s="133"/>
      <c r="D86" s="129"/>
      <c r="E86" s="81" t="s">
        <v>12</v>
      </c>
      <c r="F86" s="82">
        <v>0</v>
      </c>
      <c r="G86" s="82">
        <v>3519850</v>
      </c>
      <c r="H86" s="82">
        <v>184000</v>
      </c>
      <c r="I86" s="82">
        <v>0</v>
      </c>
      <c r="J86" s="80">
        <f t="shared" si="1"/>
        <v>3703850</v>
      </c>
    </row>
    <row r="87" spans="1:10">
      <c r="A87" s="131"/>
      <c r="B87" s="137"/>
      <c r="C87" s="134"/>
      <c r="D87" s="130"/>
      <c r="E87" s="81" t="s">
        <v>13</v>
      </c>
      <c r="F87" s="82">
        <v>0</v>
      </c>
      <c r="G87" s="82">
        <v>100</v>
      </c>
      <c r="H87" s="82">
        <v>16100</v>
      </c>
      <c r="I87" s="82">
        <v>0</v>
      </c>
      <c r="J87" s="80">
        <f t="shared" si="1"/>
        <v>16200</v>
      </c>
    </row>
    <row r="88" spans="1:10">
      <c r="A88" s="135"/>
      <c r="B88" s="128" t="s">
        <v>14</v>
      </c>
      <c r="C88" s="128" t="s">
        <v>14</v>
      </c>
      <c r="D88" s="128" t="s">
        <v>14</v>
      </c>
      <c r="E88" s="81" t="s">
        <v>11</v>
      </c>
      <c r="F88" s="82">
        <v>7884240</v>
      </c>
      <c r="G88" s="82">
        <v>7853570</v>
      </c>
      <c r="H88" s="82">
        <v>200100</v>
      </c>
      <c r="I88" s="82">
        <v>0</v>
      </c>
      <c r="J88" s="80">
        <f t="shared" si="1"/>
        <v>15937910</v>
      </c>
    </row>
    <row r="89" spans="1:10">
      <c r="A89" s="135"/>
      <c r="B89" s="129"/>
      <c r="C89" s="129"/>
      <c r="D89" s="129"/>
      <c r="E89" s="81" t="s">
        <v>12</v>
      </c>
      <c r="F89" s="82">
        <v>7879690</v>
      </c>
      <c r="G89" s="82">
        <v>7851750</v>
      </c>
      <c r="H89" s="82">
        <v>184000</v>
      </c>
      <c r="I89" s="82">
        <v>0</v>
      </c>
      <c r="J89" s="80">
        <f t="shared" si="1"/>
        <v>15915440</v>
      </c>
    </row>
    <row r="90" spans="1:10">
      <c r="A90" s="136"/>
      <c r="B90" s="130"/>
      <c r="C90" s="130"/>
      <c r="D90" s="130"/>
      <c r="E90" s="81" t="s">
        <v>13</v>
      </c>
      <c r="F90" s="82">
        <v>4550</v>
      </c>
      <c r="G90" s="82">
        <v>1820</v>
      </c>
      <c r="H90" s="82">
        <v>16100</v>
      </c>
      <c r="I90" s="82">
        <v>0</v>
      </c>
      <c r="J90" s="80">
        <f t="shared" si="1"/>
        <v>22470</v>
      </c>
    </row>
    <row r="91" spans="1:10" ht="16.5" customHeight="1">
      <c r="A91" s="132" t="s">
        <v>57</v>
      </c>
      <c r="B91" s="132" t="s">
        <v>57</v>
      </c>
      <c r="C91" s="132" t="s">
        <v>57</v>
      </c>
      <c r="D91" s="128" t="s">
        <v>14</v>
      </c>
      <c r="E91" s="83" t="s">
        <v>11</v>
      </c>
      <c r="F91" s="84">
        <v>0</v>
      </c>
      <c r="G91" s="84">
        <v>0</v>
      </c>
      <c r="H91" s="84">
        <v>0</v>
      </c>
      <c r="I91" s="84">
        <v>0</v>
      </c>
      <c r="J91" s="80">
        <f t="shared" si="1"/>
        <v>0</v>
      </c>
    </row>
    <row r="92" spans="1:10">
      <c r="A92" s="133"/>
      <c r="B92" s="133"/>
      <c r="C92" s="133"/>
      <c r="D92" s="129"/>
      <c r="E92" s="81" t="s">
        <v>12</v>
      </c>
      <c r="F92" s="82">
        <v>0</v>
      </c>
      <c r="G92" s="82">
        <v>0</v>
      </c>
      <c r="H92" s="82">
        <v>0</v>
      </c>
      <c r="I92" s="82">
        <v>0</v>
      </c>
      <c r="J92" s="80">
        <f t="shared" si="1"/>
        <v>0</v>
      </c>
    </row>
    <row r="93" spans="1:10">
      <c r="A93" s="133"/>
      <c r="B93" s="133"/>
      <c r="C93" s="134"/>
      <c r="D93" s="130"/>
      <c r="E93" s="81" t="s">
        <v>13</v>
      </c>
      <c r="F93" s="82">
        <v>0</v>
      </c>
      <c r="G93" s="82">
        <v>0</v>
      </c>
      <c r="H93" s="82">
        <v>0</v>
      </c>
      <c r="I93" s="82">
        <v>0</v>
      </c>
      <c r="J93" s="80">
        <f t="shared" si="1"/>
        <v>0</v>
      </c>
    </row>
    <row r="94" spans="1:10">
      <c r="A94" s="135"/>
      <c r="B94" s="135"/>
      <c r="C94" s="128" t="s">
        <v>14</v>
      </c>
      <c r="D94" s="128" t="s">
        <v>14</v>
      </c>
      <c r="E94" s="81" t="s">
        <v>11</v>
      </c>
      <c r="F94" s="82">
        <v>0</v>
      </c>
      <c r="G94" s="82">
        <v>0</v>
      </c>
      <c r="H94" s="82">
        <v>0</v>
      </c>
      <c r="I94" s="82">
        <v>0</v>
      </c>
      <c r="J94" s="80">
        <f t="shared" si="1"/>
        <v>0</v>
      </c>
    </row>
    <row r="95" spans="1:10">
      <c r="A95" s="135"/>
      <c r="B95" s="135"/>
      <c r="C95" s="129"/>
      <c r="D95" s="129"/>
      <c r="E95" s="81" t="s">
        <v>12</v>
      </c>
      <c r="F95" s="82">
        <v>0</v>
      </c>
      <c r="G95" s="82">
        <v>0</v>
      </c>
      <c r="H95" s="82">
        <v>0</v>
      </c>
      <c r="I95" s="82">
        <v>0</v>
      </c>
      <c r="J95" s="80">
        <f t="shared" si="1"/>
        <v>0</v>
      </c>
    </row>
    <row r="96" spans="1:10">
      <c r="A96" s="135"/>
      <c r="B96" s="136"/>
      <c r="C96" s="130"/>
      <c r="D96" s="130"/>
      <c r="E96" s="81" t="s">
        <v>13</v>
      </c>
      <c r="F96" s="82">
        <v>0</v>
      </c>
      <c r="G96" s="82">
        <v>0</v>
      </c>
      <c r="H96" s="82">
        <v>0</v>
      </c>
      <c r="I96" s="82">
        <v>0</v>
      </c>
      <c r="J96" s="80">
        <f t="shared" si="1"/>
        <v>0</v>
      </c>
    </row>
    <row r="97" spans="1:10">
      <c r="A97" s="131"/>
      <c r="B97" s="132" t="s">
        <v>14</v>
      </c>
      <c r="C97" s="132" t="s">
        <v>14</v>
      </c>
      <c r="D97" s="128" t="s">
        <v>14</v>
      </c>
      <c r="E97" s="83" t="s">
        <v>11</v>
      </c>
      <c r="F97" s="84">
        <v>0</v>
      </c>
      <c r="G97" s="84">
        <v>0</v>
      </c>
      <c r="H97" s="84">
        <v>0</v>
      </c>
      <c r="I97" s="84">
        <v>0</v>
      </c>
      <c r="J97" s="80">
        <f t="shared" si="1"/>
        <v>0</v>
      </c>
    </row>
    <row r="98" spans="1:10">
      <c r="A98" s="131"/>
      <c r="B98" s="133"/>
      <c r="C98" s="133"/>
      <c r="D98" s="129"/>
      <c r="E98" s="81" t="s">
        <v>12</v>
      </c>
      <c r="F98" s="82">
        <v>0</v>
      </c>
      <c r="G98" s="82">
        <v>0</v>
      </c>
      <c r="H98" s="82">
        <v>0</v>
      </c>
      <c r="I98" s="82">
        <v>0</v>
      </c>
      <c r="J98" s="80">
        <f t="shared" si="1"/>
        <v>0</v>
      </c>
    </row>
    <row r="99" spans="1:10">
      <c r="A99" s="137"/>
      <c r="B99" s="134"/>
      <c r="C99" s="134"/>
      <c r="D99" s="130"/>
      <c r="E99" s="81" t="s">
        <v>13</v>
      </c>
      <c r="F99" s="82">
        <v>0</v>
      </c>
      <c r="G99" s="82">
        <v>0</v>
      </c>
      <c r="H99" s="82">
        <v>0</v>
      </c>
      <c r="I99" s="82">
        <v>0</v>
      </c>
      <c r="J99" s="80">
        <f t="shared" si="1"/>
        <v>0</v>
      </c>
    </row>
    <row r="100" spans="1:10">
      <c r="A100" s="128" t="s">
        <v>58</v>
      </c>
      <c r="B100" s="128" t="s">
        <v>58</v>
      </c>
      <c r="C100" s="128" t="s">
        <v>58</v>
      </c>
      <c r="D100" s="128" t="s">
        <v>14</v>
      </c>
      <c r="E100" s="81" t="s">
        <v>11</v>
      </c>
      <c r="F100" s="82">
        <v>6890</v>
      </c>
      <c r="G100" s="82">
        <v>0</v>
      </c>
      <c r="H100" s="82">
        <v>0</v>
      </c>
      <c r="I100" s="82">
        <v>0</v>
      </c>
      <c r="J100" s="80">
        <f t="shared" si="1"/>
        <v>6890</v>
      </c>
    </row>
    <row r="101" spans="1:10">
      <c r="A101" s="129"/>
      <c r="B101" s="129"/>
      <c r="C101" s="129"/>
      <c r="D101" s="129"/>
      <c r="E101" s="81" t="s">
        <v>12</v>
      </c>
      <c r="F101" s="82">
        <v>6890</v>
      </c>
      <c r="G101" s="82">
        <v>0</v>
      </c>
      <c r="H101" s="82">
        <v>0</v>
      </c>
      <c r="I101" s="82">
        <v>0</v>
      </c>
      <c r="J101" s="80">
        <f t="shared" si="1"/>
        <v>6890</v>
      </c>
    </row>
    <row r="102" spans="1:10">
      <c r="A102" s="129"/>
      <c r="B102" s="129"/>
      <c r="C102" s="130"/>
      <c r="D102" s="130"/>
      <c r="E102" s="81" t="s">
        <v>13</v>
      </c>
      <c r="F102" s="82">
        <v>0</v>
      </c>
      <c r="G102" s="82">
        <v>0</v>
      </c>
      <c r="H102" s="82">
        <v>0</v>
      </c>
      <c r="I102" s="82">
        <v>0</v>
      </c>
      <c r="J102" s="80">
        <f t="shared" si="1"/>
        <v>0</v>
      </c>
    </row>
    <row r="103" spans="1:10">
      <c r="A103" s="131"/>
      <c r="B103" s="131"/>
      <c r="C103" s="132" t="s">
        <v>14</v>
      </c>
      <c r="D103" s="128" t="s">
        <v>14</v>
      </c>
      <c r="E103" s="83" t="s">
        <v>11</v>
      </c>
      <c r="F103" s="84">
        <v>6890</v>
      </c>
      <c r="G103" s="84">
        <v>0</v>
      </c>
      <c r="H103" s="84">
        <v>0</v>
      </c>
      <c r="I103" s="84">
        <v>0</v>
      </c>
      <c r="J103" s="80">
        <f t="shared" si="1"/>
        <v>6890</v>
      </c>
    </row>
    <row r="104" spans="1:10">
      <c r="A104" s="131"/>
      <c r="B104" s="131"/>
      <c r="C104" s="133"/>
      <c r="D104" s="129"/>
      <c r="E104" s="81" t="s">
        <v>12</v>
      </c>
      <c r="F104" s="82">
        <v>6890</v>
      </c>
      <c r="G104" s="82">
        <v>0</v>
      </c>
      <c r="H104" s="82">
        <v>0</v>
      </c>
      <c r="I104" s="82">
        <v>0</v>
      </c>
      <c r="J104" s="80">
        <f t="shared" si="1"/>
        <v>6890</v>
      </c>
    </row>
    <row r="105" spans="1:10">
      <c r="A105" s="131"/>
      <c r="B105" s="137"/>
      <c r="C105" s="134"/>
      <c r="D105" s="130"/>
      <c r="E105" s="81" t="s">
        <v>13</v>
      </c>
      <c r="F105" s="82">
        <v>0</v>
      </c>
      <c r="G105" s="82">
        <v>0</v>
      </c>
      <c r="H105" s="82">
        <v>0</v>
      </c>
      <c r="I105" s="82">
        <v>0</v>
      </c>
      <c r="J105" s="80">
        <f t="shared" si="1"/>
        <v>0</v>
      </c>
    </row>
    <row r="106" spans="1:10">
      <c r="A106" s="135"/>
      <c r="B106" s="128" t="s">
        <v>14</v>
      </c>
      <c r="C106" s="128" t="s">
        <v>14</v>
      </c>
      <c r="D106" s="128" t="s">
        <v>14</v>
      </c>
      <c r="E106" s="81" t="s">
        <v>11</v>
      </c>
      <c r="F106" s="82">
        <v>6890</v>
      </c>
      <c r="G106" s="82">
        <v>0</v>
      </c>
      <c r="H106" s="82">
        <v>0</v>
      </c>
      <c r="I106" s="82">
        <v>0</v>
      </c>
      <c r="J106" s="80">
        <f t="shared" si="1"/>
        <v>6890</v>
      </c>
    </row>
    <row r="107" spans="1:10">
      <c r="A107" s="135"/>
      <c r="B107" s="129"/>
      <c r="C107" s="129"/>
      <c r="D107" s="129"/>
      <c r="E107" s="81" t="s">
        <v>12</v>
      </c>
      <c r="F107" s="82">
        <v>6890</v>
      </c>
      <c r="G107" s="82">
        <v>0</v>
      </c>
      <c r="H107" s="82">
        <v>0</v>
      </c>
      <c r="I107" s="82">
        <v>0</v>
      </c>
      <c r="J107" s="80">
        <f t="shared" si="1"/>
        <v>6890</v>
      </c>
    </row>
    <row r="108" spans="1:10">
      <c r="A108" s="136"/>
      <c r="B108" s="130"/>
      <c r="C108" s="130"/>
      <c r="D108" s="130"/>
      <c r="E108" s="81" t="s">
        <v>13</v>
      </c>
      <c r="F108" s="82">
        <v>0</v>
      </c>
      <c r="G108" s="82">
        <v>0</v>
      </c>
      <c r="H108" s="82">
        <v>0</v>
      </c>
      <c r="I108" s="82">
        <v>0</v>
      </c>
      <c r="J108" s="80">
        <f t="shared" si="1"/>
        <v>0</v>
      </c>
    </row>
    <row r="109" spans="1:10" ht="16.5" customHeight="1">
      <c r="A109" s="114" t="s">
        <v>22</v>
      </c>
      <c r="B109" s="115"/>
      <c r="C109" s="115"/>
      <c r="D109" s="116"/>
      <c r="E109" s="85" t="s">
        <v>11</v>
      </c>
      <c r="F109" s="86">
        <v>50648890</v>
      </c>
      <c r="G109" s="86">
        <v>14232176</v>
      </c>
      <c r="H109" s="86">
        <v>200100</v>
      </c>
      <c r="I109" s="86">
        <v>0</v>
      </c>
      <c r="J109" s="80">
        <f t="shared" si="1"/>
        <v>65081166</v>
      </c>
    </row>
    <row r="110" spans="1:10">
      <c r="A110" s="117"/>
      <c r="B110" s="118"/>
      <c r="C110" s="118"/>
      <c r="D110" s="119"/>
      <c r="E110" s="78" t="s">
        <v>12</v>
      </c>
      <c r="F110" s="87">
        <v>50640890</v>
      </c>
      <c r="G110" s="87">
        <v>14209740</v>
      </c>
      <c r="H110" s="87">
        <v>184000</v>
      </c>
      <c r="I110" s="87">
        <v>0</v>
      </c>
      <c r="J110" s="80">
        <f t="shared" si="1"/>
        <v>65034630</v>
      </c>
    </row>
    <row r="111" spans="1:10">
      <c r="A111" s="120"/>
      <c r="B111" s="121"/>
      <c r="C111" s="121"/>
      <c r="D111" s="122"/>
      <c r="E111" s="78" t="s">
        <v>13</v>
      </c>
      <c r="F111" s="87">
        <v>8000</v>
      </c>
      <c r="G111" s="87">
        <v>22436</v>
      </c>
      <c r="H111" s="87">
        <v>16100</v>
      </c>
      <c r="I111" s="87">
        <v>0</v>
      </c>
      <c r="J111" s="80">
        <f t="shared" si="1"/>
        <v>46536</v>
      </c>
    </row>
  </sheetData>
  <mergeCells count="149">
    <mergeCell ref="B1:H1"/>
    <mergeCell ref="D16:D18"/>
    <mergeCell ref="C16:C18"/>
    <mergeCell ref="A13:A15"/>
    <mergeCell ref="B13:B15"/>
    <mergeCell ref="C13:C15"/>
    <mergeCell ref="D13:D15"/>
    <mergeCell ref="A16:A18"/>
    <mergeCell ref="B16:B18"/>
    <mergeCell ref="C19:C21"/>
    <mergeCell ref="D19:D21"/>
    <mergeCell ref="A7:A9"/>
    <mergeCell ref="B7:B9"/>
    <mergeCell ref="C7:C9"/>
    <mergeCell ref="D7:D9"/>
    <mergeCell ref="A10:A12"/>
    <mergeCell ref="B10:B12"/>
    <mergeCell ref="C10:C12"/>
    <mergeCell ref="D10:D12"/>
    <mergeCell ref="A37:A39"/>
    <mergeCell ref="B37:B39"/>
    <mergeCell ref="C37:C39"/>
    <mergeCell ref="D37:D39"/>
    <mergeCell ref="A40:A42"/>
    <mergeCell ref="B40:B42"/>
    <mergeCell ref="C40:C42"/>
    <mergeCell ref="D40:D42"/>
    <mergeCell ref="A31:A33"/>
    <mergeCell ref="B31:B33"/>
    <mergeCell ref="C31:C33"/>
    <mergeCell ref="D31:D33"/>
    <mergeCell ref="A34:A36"/>
    <mergeCell ref="B34:B36"/>
    <mergeCell ref="C34:C36"/>
    <mergeCell ref="D34:D36"/>
    <mergeCell ref="A61:A63"/>
    <mergeCell ref="B61:B63"/>
    <mergeCell ref="C61:C63"/>
    <mergeCell ref="D61:D63"/>
    <mergeCell ref="A64:A66"/>
    <mergeCell ref="B64:B66"/>
    <mergeCell ref="C64:C66"/>
    <mergeCell ref="D64:D66"/>
    <mergeCell ref="A55:A57"/>
    <mergeCell ref="B55:B57"/>
    <mergeCell ref="C55:C57"/>
    <mergeCell ref="D55:D57"/>
    <mergeCell ref="A58:A60"/>
    <mergeCell ref="B58:B60"/>
    <mergeCell ref="C58:C60"/>
    <mergeCell ref="D58:D60"/>
    <mergeCell ref="A85:A87"/>
    <mergeCell ref="B85:B87"/>
    <mergeCell ref="C85:C87"/>
    <mergeCell ref="D85:D87"/>
    <mergeCell ref="A88:A90"/>
    <mergeCell ref="B88:B90"/>
    <mergeCell ref="C88:C90"/>
    <mergeCell ref="D88:D90"/>
    <mergeCell ref="A79:A81"/>
    <mergeCell ref="B79:B81"/>
    <mergeCell ref="C79:C81"/>
    <mergeCell ref="D79:D81"/>
    <mergeCell ref="A82:A84"/>
    <mergeCell ref="B82:B84"/>
    <mergeCell ref="C82:C84"/>
    <mergeCell ref="D82:D84"/>
    <mergeCell ref="A109:D111"/>
    <mergeCell ref="A103:A105"/>
    <mergeCell ref="B103:B105"/>
    <mergeCell ref="C103:C105"/>
    <mergeCell ref="D103:D105"/>
    <mergeCell ref="A106:A108"/>
    <mergeCell ref="B106:B108"/>
    <mergeCell ref="C106:C108"/>
    <mergeCell ref="D106:D108"/>
    <mergeCell ref="A97:A99"/>
    <mergeCell ref="B97:B99"/>
    <mergeCell ref="C97:C99"/>
    <mergeCell ref="D97:D99"/>
    <mergeCell ref="A100:A102"/>
    <mergeCell ref="B100:B102"/>
    <mergeCell ref="C100:C102"/>
    <mergeCell ref="D100:D102"/>
    <mergeCell ref="A91:A93"/>
    <mergeCell ref="B91:B93"/>
    <mergeCell ref="C91:C93"/>
    <mergeCell ref="D91:D93"/>
    <mergeCell ref="A94:A96"/>
    <mergeCell ref="B94:B96"/>
    <mergeCell ref="C94:C96"/>
    <mergeCell ref="D94:D96"/>
    <mergeCell ref="A73:A75"/>
    <mergeCell ref="B73:B75"/>
    <mergeCell ref="C73:C75"/>
    <mergeCell ref="D73:D75"/>
    <mergeCell ref="A76:A78"/>
    <mergeCell ref="B76:B78"/>
    <mergeCell ref="C76:C78"/>
    <mergeCell ref="D76:D78"/>
    <mergeCell ref="A67:A69"/>
    <mergeCell ref="B67:B69"/>
    <mergeCell ref="C67:C69"/>
    <mergeCell ref="D67:D69"/>
    <mergeCell ref="A70:A72"/>
    <mergeCell ref="B70:B72"/>
    <mergeCell ref="C70:C72"/>
    <mergeCell ref="D70:D72"/>
    <mergeCell ref="A49:A51"/>
    <mergeCell ref="B49:B51"/>
    <mergeCell ref="C49:C51"/>
    <mergeCell ref="D49:D51"/>
    <mergeCell ref="A52:A54"/>
    <mergeCell ref="B52:B54"/>
    <mergeCell ref="C52:C54"/>
    <mergeCell ref="D52:D54"/>
    <mergeCell ref="A43:A45"/>
    <mergeCell ref="B43:B45"/>
    <mergeCell ref="C43:C45"/>
    <mergeCell ref="D43:D45"/>
    <mergeCell ref="A46:A48"/>
    <mergeCell ref="B46:B48"/>
    <mergeCell ref="C46:C48"/>
    <mergeCell ref="D46:D48"/>
    <mergeCell ref="A25:A27"/>
    <mergeCell ref="B25:B27"/>
    <mergeCell ref="C25:C27"/>
    <mergeCell ref="D25:D27"/>
    <mergeCell ref="A28:A30"/>
    <mergeCell ref="B28:B30"/>
    <mergeCell ref="C28:C30"/>
    <mergeCell ref="D28:D30"/>
    <mergeCell ref="A19:A21"/>
    <mergeCell ref="B19:B21"/>
    <mergeCell ref="A22:A24"/>
    <mergeCell ref="B22:B24"/>
    <mergeCell ref="C22:C24"/>
    <mergeCell ref="D22:D24"/>
    <mergeCell ref="I2:I3"/>
    <mergeCell ref="J2:J3"/>
    <mergeCell ref="A4:A6"/>
    <mergeCell ref="B4:B6"/>
    <mergeCell ref="C4:C6"/>
    <mergeCell ref="D4:D6"/>
    <mergeCell ref="A2:D2"/>
    <mergeCell ref="E2:E3"/>
    <mergeCell ref="F2:F3"/>
    <mergeCell ref="G2:G3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표지</vt:lpstr>
      <vt:lpstr>세입세출총괄표</vt:lpstr>
      <vt:lpstr>세입결산서</vt:lpstr>
      <vt:lpstr>세출결산서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조태희</dc:creator>
  <cp:lastModifiedBy>Owner</cp:lastModifiedBy>
  <cp:lastPrinted>2013-04-17T13:43:55Z</cp:lastPrinted>
  <dcterms:created xsi:type="dcterms:W3CDTF">2013-04-17T13:27:10Z</dcterms:created>
  <dcterms:modified xsi:type="dcterms:W3CDTF">2014-04-01T15:17:39Z</dcterms:modified>
</cp:coreProperties>
</file>